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30" windowWidth="16275" windowHeight="7185"/>
  </bookViews>
  <sheets>
    <sheet name="Report" sheetId="2" r:id="rId1"/>
    <sheet name="Odpovědi na formulář" sheetId="1" r:id="rId2"/>
    <sheet name="Mezivýpočet" sheetId="3" r:id="rId3"/>
  </sheets>
  <definedNames>
    <definedName name="_xlnm._FilterDatabase" localSheetId="1" hidden="1">'Odpovědi na formulář'!$A$1:$CS$4718</definedName>
    <definedName name="_xlnm.Print_Area" localSheetId="0">Report!$F$1:$X$486</definedName>
  </definedNames>
  <calcPr calcId="125725"/>
</workbook>
</file>

<file path=xl/calcChain.xml><?xml version="1.0" encoding="utf-8"?>
<calcChain xmlns="http://schemas.openxmlformats.org/spreadsheetml/2006/main">
  <c r="H39" i="3"/>
  <c r="I39"/>
  <c r="J39"/>
  <c r="K39"/>
  <c r="G39"/>
  <c r="G38"/>
  <c r="B87"/>
  <c r="J38"/>
  <c r="I38"/>
  <c r="H38"/>
  <c r="J37"/>
  <c r="I37"/>
  <c r="H37"/>
  <c r="J36"/>
  <c r="I36"/>
  <c r="H36"/>
  <c r="J35"/>
  <c r="I35"/>
  <c r="H35"/>
  <c r="J34"/>
  <c r="I34"/>
  <c r="H34"/>
  <c r="G37"/>
  <c r="G36"/>
  <c r="G35"/>
  <c r="G34"/>
  <c r="R25" i="2"/>
  <c r="N24" i="3"/>
  <c r="N23"/>
  <c r="N22"/>
  <c r="N21"/>
  <c r="N20"/>
  <c r="C10"/>
  <c r="C96"/>
  <c r="C93" s="1"/>
  <c r="C95"/>
  <c r="C94"/>
  <c r="C97"/>
  <c r="B86"/>
  <c r="B88"/>
  <c r="C4"/>
  <c r="C5"/>
  <c r="C6"/>
  <c r="C7"/>
  <c r="C8"/>
  <c r="C9"/>
  <c r="C12"/>
  <c r="C13"/>
  <c r="C18"/>
  <c r="C19"/>
  <c r="C20"/>
  <c r="C25" s="1"/>
  <c r="C21"/>
  <c r="C22"/>
  <c r="C23"/>
  <c r="C24"/>
  <c r="C26"/>
  <c r="C27"/>
  <c r="K34"/>
  <c r="K35"/>
  <c r="K36"/>
  <c r="K37"/>
  <c r="K38"/>
  <c r="G45"/>
  <c r="H45"/>
  <c r="I45"/>
  <c r="J45"/>
  <c r="K45"/>
  <c r="G46"/>
  <c r="H46"/>
  <c r="I46"/>
  <c r="J46"/>
  <c r="K46"/>
  <c r="G47"/>
  <c r="H47"/>
  <c r="I47"/>
  <c r="J47"/>
  <c r="K47"/>
  <c r="G48"/>
  <c r="H48"/>
  <c r="I48"/>
  <c r="J48"/>
  <c r="K48"/>
  <c r="G49"/>
  <c r="H49"/>
  <c r="I49"/>
  <c r="J49"/>
  <c r="K49"/>
  <c r="G50"/>
  <c r="H50"/>
  <c r="I50"/>
  <c r="J50"/>
  <c r="K50"/>
  <c r="G51"/>
  <c r="H51"/>
  <c r="I51"/>
  <c r="J51"/>
  <c r="K51"/>
  <c r="G52"/>
  <c r="H52"/>
  <c r="I52"/>
  <c r="J52"/>
  <c r="K52"/>
  <c r="G53"/>
  <c r="H53"/>
  <c r="I53"/>
  <c r="J53"/>
  <c r="K53"/>
  <c r="G54"/>
  <c r="H54"/>
  <c r="I54"/>
  <c r="J54"/>
  <c r="K54"/>
  <c r="G59"/>
  <c r="H59"/>
  <c r="I59"/>
  <c r="G60"/>
  <c r="H60"/>
  <c r="I60"/>
  <c r="G61"/>
  <c r="H61"/>
  <c r="I61"/>
  <c r="G62"/>
  <c r="H62"/>
  <c r="I62"/>
  <c r="G63"/>
  <c r="H63"/>
  <c r="I63"/>
  <c r="G64"/>
  <c r="H64"/>
  <c r="I64"/>
  <c r="G65"/>
  <c r="H65"/>
  <c r="I65"/>
  <c r="G66"/>
  <c r="H66"/>
  <c r="I66"/>
  <c r="G67"/>
  <c r="H67"/>
  <c r="I67"/>
  <c r="G68"/>
  <c r="H68"/>
  <c r="I68"/>
  <c r="G75"/>
  <c r="H75"/>
  <c r="I75"/>
  <c r="J75"/>
  <c r="K75"/>
  <c r="G76"/>
  <c r="H76"/>
  <c r="I76"/>
  <c r="J76"/>
  <c r="K76"/>
  <c r="G77"/>
  <c r="H77"/>
  <c r="I77"/>
  <c r="J77"/>
  <c r="K77"/>
  <c r="G78"/>
  <c r="H78"/>
  <c r="I78"/>
  <c r="J78"/>
  <c r="K78"/>
  <c r="G79"/>
  <c r="H79"/>
  <c r="I79"/>
  <c r="J79"/>
  <c r="K79"/>
  <c r="G80"/>
  <c r="H80"/>
  <c r="I80"/>
  <c r="J80"/>
  <c r="K80"/>
  <c r="R27" i="2"/>
  <c r="K152"/>
  <c r="N152"/>
  <c r="Q152"/>
  <c r="K153"/>
  <c r="N153"/>
  <c r="Q153"/>
  <c r="K154"/>
  <c r="N154"/>
  <c r="Q154"/>
  <c r="P20" i="3"/>
  <c r="M24" s="1"/>
  <c r="C11"/>
  <c r="M22"/>
  <c r="M20" l="1"/>
  <c r="M21"/>
  <c r="M23"/>
</calcChain>
</file>

<file path=xl/sharedStrings.xml><?xml version="1.0" encoding="utf-8"?>
<sst xmlns="http://schemas.openxmlformats.org/spreadsheetml/2006/main" count="744" uniqueCount="367">
  <si>
    <t>Regionální koordinátor</t>
  </si>
  <si>
    <t>Časová značka</t>
  </si>
  <si>
    <t>Vyplňuji za:</t>
  </si>
  <si>
    <t>Název obce nebo DSO:</t>
  </si>
  <si>
    <t>Název ORP:</t>
  </si>
  <si>
    <t>U obce: V kolika DSO je obec zapojena? / U DSO: Počet obcí v DSO</t>
  </si>
  <si>
    <t>Pozice:</t>
  </si>
  <si>
    <t>Věk:</t>
  </si>
  <si>
    <t>Nejvyšší vzdělání:</t>
  </si>
  <si>
    <t>Pohlaví:</t>
  </si>
  <si>
    <t>3.	Jak hodnotíte spolupráci mezi sousedními obcemi (tedy s těmi, se kterými sousedí vaše katastrální území; představitelé DSO hodnotí obecně v rámci DSO)?  [Soused 1]</t>
  </si>
  <si>
    <t>3.	Jak hodnotíte spolupráci mezi sousedními obcemi (tedy s těmi, se kterými sousedí vaše katastrální území; představitelé DSO hodnotí obecně v rámci DSO)?  [Soused 2]</t>
  </si>
  <si>
    <t>3.	Jak hodnotíte spolupráci mezi sousedními obcemi (tedy s těmi, se kterými sousedí vaše katastrální území; představitelé DSO hodnotí obecně v rámci DSO)?  [Soused 3]</t>
  </si>
  <si>
    <t>3.	Jak hodnotíte spolupráci mezi sousedními obcemi (tedy s těmi, se kterými sousedí vaše katastrální území; představitelé DSO hodnotí obecně v rámci DSO)?  [Soused 4]</t>
  </si>
  <si>
    <t>3.	Jak hodnotíte spolupráci mezi sousedními obcemi (tedy s těmi, se kterými sousedí vaše katastrální území; představitelé DSO hodnotí obecně v rámci DSO)?  [Soused 5]</t>
  </si>
  <si>
    <t>Pokud hodnotíte v předešlé otázce známkou 4 nebo 5, prosím stručně uveďte příčiny:</t>
  </si>
  <si>
    <t>4.	Jak hodnotíte spolupráci s obcemi v rámci mikroregionu/ů (DSO)? Představitelé DSO hodnotí jen své DSO. [Řádek 1]</t>
  </si>
  <si>
    <t>4.	Jak hodnotíte spolupráci s obcemi v rámci mikroregionu/ů (DSO)? Představitelé DSO hodnotí jen své DSO.  [DSO 1]</t>
  </si>
  <si>
    <t>4.	Jak hodnotíte spolupráci s obcemi v rámci mikroregionu/ů (DSO)? Představitelé DSO hodnotí jen své DSO.  [DSO 2]</t>
  </si>
  <si>
    <t>4.	Jak hodnotíte spolupráci s obcemi v rámci mikroregionu/ů (DSO)? Představitelé DSO hodnotí jen své DSO.  [DSO 3]</t>
  </si>
  <si>
    <t>4.	Jak hodnotíte spolupráci s obcemi v rámci mikroregionu/ů (DSO)? Představitelé DSO hodnotí jen své DSO.  [Soused 4]</t>
  </si>
  <si>
    <t>4.	Jak hodnotíte spolupráci s obcemi v rámci mikroregionu/ů (DSO)? Představitelé DSO hodnotí jen své DSO.  [Soused 5]</t>
  </si>
  <si>
    <t>Pokud hodnotíte v otázce č.4 známkou 4 nebo 5, prosím stručně uveďte příčiny:</t>
  </si>
  <si>
    <t>Uveďte název DSO 1</t>
  </si>
  <si>
    <t>Pokud můžete, uveďte za číslo název DSO.  [DSO 2]</t>
  </si>
  <si>
    <t>Pokud můžete, uveďte za číslo název DSO.  [DSO 3]</t>
  </si>
  <si>
    <t>Uveďte název DSO 2</t>
  </si>
  <si>
    <t>Uveďte název DSO 3</t>
  </si>
  <si>
    <t>5.	Jaké vidíte největší bariéry meziobecní spolupráce? [Neochota, zášť, nezájem, neznalost či neplnění dohod mezi obcemi	]</t>
  </si>
  <si>
    <t>5.	Jaké vidíte největší bariéry meziobecní spolupráce? [Špatné fungování, řízení či právní forma spolupráce (např. DSO)]</t>
  </si>
  <si>
    <t>5.	Jaké vidíte největší bariéry meziobecní spolupráce? [Nízká podpora ze strany státu]</t>
  </si>
  <si>
    <t>5.	Jaké vidíte největší bariéry meziobecní spolupráce? [Nedostatek financí]</t>
  </si>
  <si>
    <t>5.	Jaké vidíte největší bariéry meziobecní spolupráce? [Nedostatečná či složitá legislativa	]</t>
  </si>
  <si>
    <t>5.	Jaké vidíte největší bariéry meziobecní spolupráce? [Jiné]</t>
  </si>
  <si>
    <t>Uveďte Jiné</t>
  </si>
  <si>
    <t>6.	Napište 3 vaše největší úspěchy nebo pozitiva meziobecní spolupráce a pokud možno je popište:</t>
  </si>
  <si>
    <t>7.	Napište 3 vaše největší neúspěchy nebo negativa meziobecní spolupráce :</t>
  </si>
  <si>
    <t>8a.	Ohodnoťte oblasti dle vašeho názoru vhodné pro meziobecní spolupráci: [předškolní a základní vzdělávání]</t>
  </si>
  <si>
    <t>8a.	Ohodnoťte oblasti dle vašeho názoru vhodné pro meziobecní spolupráci: [sociální služby]</t>
  </si>
  <si>
    <t>8a.	Ohodnoťte oblasti dle vašeho názoru vhodné pro meziobecní spolupráci: [odpadové hospodářství]</t>
  </si>
  <si>
    <t>8a.	Ohodnoťte oblasti dle vašeho názoru vhodné pro meziobecní spolupráci: [sdružené nákupy (úspory)]</t>
  </si>
  <si>
    <t>8a.	Ohodnoťte oblasti dle vašeho názoru vhodné pro meziobecní spolupráci: [vodovody a kanalizace]</t>
  </si>
  <si>
    <t>8a.	Ohodnoťte oblasti dle vašeho názoru vhodné pro meziobecní spolupráci: [cestovní ruch]</t>
  </si>
  <si>
    <t>8a.	Ohodnoťte oblasti dle vašeho názoru vhodné pro meziobecní spolupráci: [krizové situace]</t>
  </si>
  <si>
    <t>8a.	Ohodnoťte oblasti dle vašeho názoru vhodné pro meziobecní spolupráci: [kultura, sport, spolky]</t>
  </si>
  <si>
    <t>8a.	Ohodnoťte oblasti dle vašeho názoru vhodné pro meziobecní spolupráci: [sociální podnikání, zaměstnanost]</t>
  </si>
  <si>
    <t>8a.	Ohodnoťte oblasti dle vašeho názoru vhodné pro meziobecní spolupráci: [Jiné]</t>
  </si>
  <si>
    <t>8b.	 Uveďte, zda v jednotlivých oblastech spolupracujete: [předškolní a základní vzdělávání]</t>
  </si>
  <si>
    <t>8b.	 Uveďte, zda v jednotlivých oblastech spolupracujete: [sociální služby]</t>
  </si>
  <si>
    <t>8b.	 Uveďte, zda v jednotlivých oblastech spolupracujete: [odpadové hospodářství]</t>
  </si>
  <si>
    <t>8b.	 Uveďte, zda v jednotlivých oblastech spolupracujete: [sdružené nákupy (úspory)]</t>
  </si>
  <si>
    <t>8b.	 Uveďte, zda v jednotlivých oblastech spolupracujete: [vodovody a kanalizace]</t>
  </si>
  <si>
    <t>8b.	 Uveďte, zda v jednotlivých oblastech spolupracujete: [cestovní ruch]</t>
  </si>
  <si>
    <t>8b.	 Uveďte, zda v jednotlivých oblastech spolupracujete: [krizové situace]</t>
  </si>
  <si>
    <t>8b.	 Uveďte, zda v jednotlivých oblastech spolupracujete: [kultura, sport, spolky]</t>
  </si>
  <si>
    <t>8b.	 Uveďte, zda v jednotlivých oblastech spolupracujete: [sociální podnikání, zaměstnanost]</t>
  </si>
  <si>
    <t>8b.	 Uveďte, zda v jednotlivých oblastech spolupracujete: [Jiné]</t>
  </si>
  <si>
    <t>Prosíme o specifikaci položky Jiné z předešlé otázky (je-li relevantní):</t>
  </si>
  <si>
    <t>9a.	Co považujete za vhodnou formu pro meziobecní spolupráci? Vyberte všechny varianty, které považujete za vhodné z vašeho hlediska:	            [Neformální spolupráce mezi obcemi ]</t>
  </si>
  <si>
    <t>9a.	Co považujete za vhodnou formu pro meziobecní spolupráci? Vyberte všechny varianty, které považujete za vhodné z vašeho hlediska:	            [Shromáždění představitelů obcí v rámci projektu Podpora meziobecní spolupráce]</t>
  </si>
  <si>
    <t>9a.	Co považujete za vhodnou formu pro meziobecní spolupráci? Vyberte všechny varianty, které považujete za vhodné z vašeho hlediska:	            [Smlouvy mezi obcemi]</t>
  </si>
  <si>
    <t>9a.	Co považujete za vhodnou formu pro meziobecní spolupráci? Vyberte všechny varianty, které považujete za vhodné z vašeho hlediska:	            [Společné organizace a firmy	]</t>
  </si>
  <si>
    <t>9a.	Co považujete za vhodnou formu pro meziobecní spolupráci? Vyberte všechny varianty, které považujete za vhodné z vašeho hlediska:	            [Řádek 5]</t>
  </si>
  <si>
    <t>9a.	Co považujete za vhodnou formu pro meziobecní spolupráci? Vyberte všechny varianty, které považujete za vhodné z vašeho hlediska:	            [Stávající mikroregion (DSO)]</t>
  </si>
  <si>
    <t>9a.	Co považujete za vhodnou formu pro meziobecní spolupráci? Vyberte všechny varianty, které považujete za vhodné z vašeho hlediska:	            [Jiné]</t>
  </si>
  <si>
    <t>9b. V případě výběru položky Smlouvy mezi obcemi, Společné organizace a firmy nebo Stávající mikroregion (DSO) prosíme o bližší specifikaci:</t>
  </si>
  <si>
    <t>10.	Jaký máte názor na institut Okresního shromáždění, které bylo zřízeno zákonem č. 321 o Okresních úřadech ke kontrole činností Okresního úřadu, schvalovalo a kontrolovalo jeho rozpočet a hospodaření, prosazovalo společné zájmy obcí u okresního úřadu a také schvalovalo rozdělení dotací obcím.</t>
  </si>
  <si>
    <t>Prosím specifikujte:</t>
  </si>
  <si>
    <t>11a.	Mám předběžný zájem zapojit se do projektu Podpora meziobecní spolupráce a účastnit se jednání Shromáždění představitelů obcí. Vyberte variantu, se kterou souhlasíte.</t>
  </si>
  <si>
    <t>11b. V případě dotazů,připomínek nebo žádostí o informace, prosím specifikujte:</t>
  </si>
  <si>
    <t>11c. V případě nezájmu o projekt, prosím specifikujte:</t>
  </si>
  <si>
    <t>12.	V rámci projektu Podpory meziobecní spolupráce budou řešena tři témata (školství, sociální služby, odpady) a čtvrté volitelné téma (vznikne na základě domluvy zúčastněných obcí). Předběžně navrhuji toto téma (vypsat a uvést proč):</t>
  </si>
  <si>
    <t>Další sdělení a náměty k meziobecní spolupráci (vypište):</t>
  </si>
  <si>
    <t>Obec</t>
  </si>
  <si>
    <t>starosta</t>
  </si>
  <si>
    <t>Střední, VOŠ</t>
  </si>
  <si>
    <t>Muž</t>
  </si>
  <si>
    <t>1- velmi významné</t>
  </si>
  <si>
    <t>ne, ale chceme</t>
  </si>
  <si>
    <t>ano</t>
  </si>
  <si>
    <t>Ano</t>
  </si>
  <si>
    <t>ne</t>
  </si>
  <si>
    <t>Vysokoškolské</t>
  </si>
  <si>
    <t>žena</t>
  </si>
  <si>
    <t>Nehodí se (0)</t>
  </si>
  <si>
    <t>Nebyla to dobrá platforma pro spolurozhodování obcí v rámci okresu, protože :</t>
  </si>
  <si>
    <t>Název ORP</t>
  </si>
  <si>
    <t>školství</t>
  </si>
  <si>
    <t>Otázka 1</t>
  </si>
  <si>
    <t>odpadové hospodářství</t>
  </si>
  <si>
    <t>1.	Vjakýchoblastechvýborněčivelmidobřespolupracujetesesousedními(případněblízkými)obcemi?PředstaviteléDSOhodnotíobecněvrámciDSO.</t>
  </si>
  <si>
    <t>dobrovolníhasiči</t>
  </si>
  <si>
    <t>pomocpřikrizovýchsituacích</t>
  </si>
  <si>
    <t>sociálnívěci</t>
  </si>
  <si>
    <t>vodovodyakanalizace</t>
  </si>
  <si>
    <t>kultura</t>
  </si>
  <si>
    <t>sport</t>
  </si>
  <si>
    <t>odpadovéhospodářství</t>
  </si>
  <si>
    <t>cestovníruch</t>
  </si>
  <si>
    <t>cestovní ruch</t>
  </si>
  <si>
    <t>Jiné</t>
  </si>
  <si>
    <t>Školství</t>
  </si>
  <si>
    <t>Sociálnívěci</t>
  </si>
  <si>
    <t>Odpadovéhospodářství</t>
  </si>
  <si>
    <t>Vodovody a kanalizace</t>
  </si>
  <si>
    <t>Kultura, sport</t>
  </si>
  <si>
    <t>Cestovní ruch</t>
  </si>
  <si>
    <t>Otázka 2</t>
  </si>
  <si>
    <t>Počet odpovědí</t>
  </si>
  <si>
    <t>2. V jakých oblastech se Vám nedaří navázat spolupráci se sousedními (nebo blízkými) obcemi? Představitelé DSO hodnotí obecně v rámci DSO.</t>
  </si>
  <si>
    <t>1. V jakých oblastech výborně či velmi dobře spolupracujete se sousedními (případně blízkými) obcemi? Představitelé DSO hodnotí obecně v rámci DSO.</t>
  </si>
  <si>
    <t>Průměr</t>
  </si>
  <si>
    <t>Nejhorší známka</t>
  </si>
  <si>
    <t xml:space="preserve">4.	Jak hodnotíte spolupráci s obcemi v rámci mikroregionu/ů (DSO)? Představitelé DSO hodnotí jen své DSO. </t>
  </si>
  <si>
    <t>DSO 1</t>
  </si>
  <si>
    <t>DSO 2</t>
  </si>
  <si>
    <t>DSO 3</t>
  </si>
  <si>
    <t>5.	Jaké vidíte největší bariéry meziobecní spolupráce?</t>
  </si>
  <si>
    <t>Špatné fungování, řízení či právní forma spolupráce (např. DSO)</t>
  </si>
  <si>
    <t>Nízká podpora ze strany státu</t>
  </si>
  <si>
    <t>Nedostatek financí</t>
  </si>
  <si>
    <t xml:space="preserve">Nedostatečná či složitá legislativa	</t>
  </si>
  <si>
    <t>5- nevýznamné</t>
  </si>
  <si>
    <t>8a.	Ohodnoťte oblasti dle vašeho názoru vhodné pro meziobecní spolupráci:</t>
  </si>
  <si>
    <t>předškolní a základní vzdělávání</t>
  </si>
  <si>
    <t>sociální služby</t>
  </si>
  <si>
    <t>sdružené nákupy (úspory)</t>
  </si>
  <si>
    <t>vodovody a kanalizace</t>
  </si>
  <si>
    <t>krizové situace</t>
  </si>
  <si>
    <t>kultura, sport, spolky</t>
  </si>
  <si>
    <t>sociální podnikání, zaměstnanost</t>
  </si>
  <si>
    <t>1 (naprosto vhodné až nezbytné)</t>
  </si>
  <si>
    <t xml:space="preserve"> 2 (velmi vhodné)</t>
  </si>
  <si>
    <t xml:space="preserve"> 3 (vhodné)</t>
  </si>
  <si>
    <t xml:space="preserve"> 4 (spíše nevhodné)</t>
  </si>
  <si>
    <t xml:space="preserve"> 5 (naprosto nevhodné). </t>
  </si>
  <si>
    <t>8b.	 Uveďte</t>
  </si>
  <si>
    <t xml:space="preserve"> zda v jednotlivých oblastech spolupracujete:</t>
  </si>
  <si>
    <t>8b.	 Uveďte,  zda v jednotlivých oblastech spolupracujete:</t>
  </si>
  <si>
    <t xml:space="preserve">9a.	Co považujete za vhodnou formu pro meziobecní spolupráci? </t>
  </si>
  <si>
    <t>Neformální spolupráce mezi obcemi</t>
  </si>
  <si>
    <t>Shromáždění představitelů obcí v rámci projektu Podpora meziobecní spolupráce</t>
  </si>
  <si>
    <t>Smlouvy mezi obcemi</t>
  </si>
  <si>
    <t xml:space="preserve">Společné organizace a firmy	</t>
  </si>
  <si>
    <t>Stávající mikroregion (DSO)</t>
  </si>
  <si>
    <t>10.	Jaký máte názor na institut Okresního shromáždění</t>
  </si>
  <si>
    <t xml:space="preserve"> které bylo zřízeno zákonem č. 321 o Okresních úřadech ke kontrole činností Okresního úřadu</t>
  </si>
  <si>
    <t xml:space="preserve"> schvalovalo a kontrolovalo jeho rozpočet a hospodaření</t>
  </si>
  <si>
    <t xml:space="preserve"> prosazovalo společné zájmy obcí u okresního úřadu a také schvalovalo rozdělení dotací obcím.</t>
  </si>
  <si>
    <t>Byla to dobrá platforma pro spolurozhodování obcí v rámci okresu</t>
  </si>
  <si>
    <t>Odpověď</t>
  </si>
  <si>
    <t>Počet</t>
  </si>
  <si>
    <t>11a.</t>
  </si>
  <si>
    <t>Mám předběžný zájem zapojit se do projektu Podpora meziobecní spolupráce a účastnit se jednání Shromáždění představitelů obcí. Vyberte variantu, se kterou souhlasíte.</t>
  </si>
  <si>
    <t>Ano, ale mám tyto dotazy, připomínky nebo žádosti o informace (specifikujte v následující otázce 11b)</t>
  </si>
  <si>
    <t>Ne, ale pokud budu mít více informací, zvážím to</t>
  </si>
  <si>
    <t>Ne, mám k tomu tyto důvody (specifikujte v následující otázce 11c)</t>
  </si>
  <si>
    <t>Ne, mám k tomu tyto důvody (specifikace v následující otázce 11c)</t>
  </si>
  <si>
    <t>Ano, ale mám tyto dotazy, připomínky nebo žádosti o informace (specifikace v následující otázce 11b)</t>
  </si>
  <si>
    <t>11a. Mám předběžný zájem zapojit se do projektu Podpora meziobecní spolupráce a účastnit se jednání Shromáždění představitelů obcí. Vyberte variantu, se kterou souhlasíte.</t>
  </si>
  <si>
    <t>12. V rámci projektu Podpory meziobecní spolupráce budou řešena tři témata (školství, sociální služby, odpady) a čtvrté volitelné téma (vznikne na základě domluvy zúčastněných obcí). Předběžně navrhuji toto téma (vypsat a uvést proč):</t>
  </si>
  <si>
    <t>Dotazníkové šetření- souhrnný výsledek za ORP</t>
  </si>
  <si>
    <t>Vyhodnocení komentáře - nutno provést z listu Odpovědi na formulář a vložit komentář KMOS</t>
  </si>
  <si>
    <t xml:space="preserve">Neochota, zášť, nezájem, neznalost či neplnění dohod mezi obcemi </t>
  </si>
  <si>
    <t>DSO</t>
  </si>
  <si>
    <t>Sociální věci</t>
  </si>
  <si>
    <t>Odpadové hospodářství</t>
  </si>
  <si>
    <t>Komentář (je li relevantní):</t>
  </si>
  <si>
    <t>četnost</t>
  </si>
  <si>
    <t>5 (nedostatečná)</t>
  </si>
  <si>
    <t>2 (velmi dobrá)</t>
  </si>
  <si>
    <t>3 (dobrá)</t>
  </si>
  <si>
    <t>4 (dostatečná)</t>
  </si>
  <si>
    <t>Dobrovolní hasiči,pomoc</t>
  </si>
  <si>
    <t>Dobrovolní hasiči, pomoc</t>
  </si>
  <si>
    <t xml:space="preserve">3. Jak hodnotíte spolupráci mezi sousedními obcemi (tedy s těmi, se kterými sousedí vaše katastrální území; představitelé DSO hodnotí obecně v rámci DSO)? </t>
  </si>
  <si>
    <t>Podpora meziobecní spolupráce, reg. číslo: CZ.1.04/4.1.00/B8.00001</t>
  </si>
  <si>
    <t>Vyhodnocení komentáře - nutno provést z listu Odpovědi na formulář</t>
  </si>
  <si>
    <t>KMOS vyhodnotí specifikaci položky Jiné z předešlé otázky (je-li relevantní):</t>
  </si>
  <si>
    <t>10. Jaký máte názor na institut Okresního shromáždění, které bylo zřízeno zákonem č. 321 ke kontrole činností Okresního úřadu, schvalovalo a kontrolovalo jeho rozpočet a hospodaření, prosazovalo společné zájmy obcí u okresního úřadu a také schvalovalo rozdělení dotací obcím.</t>
  </si>
  <si>
    <t>9b. V případě výběru položky Smlouvy mezi obcemi, Společné organizace a firmy nebo Stávající mikroregion (DSO) prosíme o bližší specifikaci-zde KMOS okomentuje situaci v území ORP:</t>
  </si>
  <si>
    <t>2-významné</t>
  </si>
  <si>
    <t>3-střední</t>
  </si>
  <si>
    <t>4- málo významné</t>
  </si>
  <si>
    <t xml:space="preserve">3-vhodná </t>
  </si>
  <si>
    <t xml:space="preserve">1-nevhodná </t>
  </si>
  <si>
    <t>2-spíše nevhodná</t>
  </si>
  <si>
    <t>4-velmi vhodná</t>
  </si>
  <si>
    <t>5- nejvhodnější</t>
  </si>
  <si>
    <t>1 (výborná spolupráce)</t>
  </si>
  <si>
    <t>Otázka 3</t>
  </si>
  <si>
    <t>1.add</t>
  </si>
  <si>
    <t>2.	VjakýchoblastechseVámnedařínavázatspoluprácisesousedními(neboblízkými)obcemi?PředstaviteléDSOhodnotíobecněvrámciDSO.</t>
  </si>
  <si>
    <t>Nejsou.</t>
  </si>
  <si>
    <t>Byla to dobrá platforma pro spolurozhodování obcí v rámci okresu, ale problémem bylo  nepřímé zastoupení zejména malých obcí (bylo stanoveno směrné číslo počtu obyvatel na 1 hlas).</t>
  </si>
  <si>
    <t>místostarostka</t>
  </si>
  <si>
    <t>DSO Region Novoměstsko</t>
  </si>
  <si>
    <t>předseda</t>
  </si>
  <si>
    <t>Cestovní ruch.</t>
  </si>
  <si>
    <t>Nahořany</t>
  </si>
  <si>
    <t>Nové Město nad Metují</t>
  </si>
  <si>
    <t>Nevidížádnánegativa</t>
  </si>
  <si>
    <t>oblasti</t>
  </si>
  <si>
    <t>vekterýchnespolupracují</t>
  </si>
  <si>
    <t>sijsouschopniřešitsami.</t>
  </si>
  <si>
    <t>DSO Novoměstsko -  velká roztříštěnost z hlediska území (podhorské oblasti), těžko se hledají společné projekty, témata spolupráce. Jsou spíše pasivními příjemci předávaných informací, případně drobných dotací typu měřiče rychlosti, nádoby na posyp chodníků v zimním období, mobiliář apod.  Funguje spolupráce v rámci svazku obcí Metuje (10 obcí obdobných velikostí a stejných zájmů, problémů) – starostové se pravidelně schází, schůzky od úvodní formální k závěrečné neformální podobě. Rovněž jsou příjemci dotací typu drobných investicí – mobiliář, vybavení kanceláří OÚ.</t>
  </si>
  <si>
    <t>SO Metuje</t>
  </si>
  <si>
    <t>Cestovní ruch, cyklostezky – budování společného projektu v rámci svazku obcí Metuje, investice bude cca 100 mil. Kč, projekt podporuje kraj. Stávající stav – příprava projektové dokumentace.
Školství – fungující spolupráce se školami v okolních obcích.</t>
  </si>
  <si>
    <t>Stávající mikroregion - myšleno Svazek obcí Metuje.
Jiné - Transformace stávajícího svazku DSO Region Novoměstsko do vhodnější formy tak, aby byla možná efektivní vzájemná spolupráce v rámci území ORP.</t>
  </si>
  <si>
    <t>Odpadové hospodářství - třídění, spalování, sběrný dvůr spravovaný Novým Městem nad Metují fungující i pro obce ORP, sdružené nákupy.</t>
  </si>
  <si>
    <t>Odborné poradenství pro obce jako placená služba – dotační poradenství (které dotační tituly jsou pro obec vhodné, pravděpodobnost přidělení dotace, příprava, realizaci i monitoring projektů), výběrová řízení .
Vodovody a kanalizace - čištění odpadních vod (přísné normy EU), pomalu se zvyšující náklady.
Školství – k řešení v blízké budoucnosti, až začne klesat počet dětí nastupujících do MŠ, ZŠ (zatím kapacita naplněna).</t>
  </si>
  <si>
    <t>Slavětín nad Metují</t>
  </si>
  <si>
    <t>údržbaobecníchpozemkůazeleně(vysekávání)</t>
  </si>
  <si>
    <t>NefungujespoluprácesNovýmMěstemnadMetujípřiřešeníprotipovodňovéhoplánování</t>
  </si>
  <si>
    <t>chybíspoluprácestechnickýmislužbami</t>
  </si>
  <si>
    <t>nejsouspolečněřešenyčipředáványinformacepřinepříznivémpočasí(např.chybíinformováníopostupuprohrnovánízasněženýchsilnicvzimě</t>
  </si>
  <si>
    <t>obdrženépředpovědnívýstražnéinformacenajevysenetýkajíúzemíORP).</t>
  </si>
  <si>
    <t>DSO Region Novoměstsko – spolupráce funguje z pozice nadřízeného a na základě ochoty úředníků poskytovat rady, ale není nijak formálně zakotvena. Chybí koncepce spolupráce. SO Metuje – přes malé finanční možnosti funguje spolupráce, schopnost řešit problémy/úkoly dlouhodobě, členové svazku jsou si víceméně rovni (obce podobných velikostí a problémů), finanční efektivita.</t>
  </si>
  <si>
    <t>Svazek Obcí Metuje</t>
  </si>
  <si>
    <t>Bariéra je spatřována v rámci území ORP v postavení Mového Města nad Mětují vůči okolním obcím ve smyslu úřední nadřazenosti. Zároveň město řeší jiné problémy než zbývající obce, NMnM neprojevuje velký zájem o problémy obcí. Chybí vnímání území ORP jako jednoho komplexního celku, kdy by bylo dobré v některých otázkách postupovat společně či v rámci ORP podporovat jeden přístup, postoj (např. územní plánování).</t>
  </si>
  <si>
    <t>Budovaná cyklostezka, společný postup při opravách místních komunikací, kulturní, sportovní a další akce (dětský den apod.).</t>
  </si>
  <si>
    <t>Jiné - Fungující ORP pro potřeby obcí ve svém území (vytváření expertního zázemí).</t>
  </si>
  <si>
    <t>Starosta není schopen posoudit, nemá zkušenosti.</t>
  </si>
  <si>
    <t>Zájem o vytvoření fungujícího ORP, vytváření společných koncepcí, ORP jako odborný poradce pro řešení některých otázek obcí.</t>
  </si>
  <si>
    <t>Dopravní obslužnost
Životní prostředí</t>
  </si>
  <si>
    <t>Životní prostředí:
1.	vodní nádrž Rozkoš – využití jako rekreační zóny (cyklostezky), nyní na spoustě míst odpadky, černé skládky, problematické pozemky (jejich využití, černé stavby).
2.	Krajinné prvky a péče o ně – památné stromy, křížky, studánky (funguje např. na Broumovsku, Sázavsku, Českém Švýcarsku)</t>
  </si>
  <si>
    <t>Jestřebí</t>
  </si>
  <si>
    <t>Spoluprácenakonkrétníchprojektech(např.rekonstrukcemístníkomunikace)nebosousedskávýpomoc(např.výpomocsorganizacídětskéhodne)nebofinančnívýpomoci/darů(daryMŠvevedlejšíobci</t>
  </si>
  <si>
    <t>knihovněvNovémMěstěnadMetují</t>
  </si>
  <si>
    <t>kterázapůjčujeknihydomístnípobočky).</t>
  </si>
  <si>
    <t>Nelzeodpovědět</t>
  </si>
  <si>
    <t>obecjedovelkémírysamostatnáazvládásvépotřebyzajistit.</t>
  </si>
  <si>
    <t>Pro obec je těžké hledat společná témata s okolními obcemi či obcemi v DSO (málo obyvatel, minimální obecní majetek, vysoký podíl lesů v soukromém vlastnictví v katastru). Sousední dvě obce obdobného počtu obyvatel se v 90. letech minulého století osamostatnili (původně byly sloučeny pod jednu obecní správu), všechny řeší své záležitosti většinou samostatně.</t>
  </si>
  <si>
    <t>Fungující spolupráce dobrovolných hasičů v rámci okrsku, spoluorganizování místních kulturních, sportovních a jiných společenských akcí.</t>
  </si>
  <si>
    <t>Stávající mikroregion (DSO) - DSO Region Novoměstsko -
Starosta je spokojen s podporou, kterou ORP poskytuje. Jedná se zejména o zajištění informovanosti (včetně výměny informací se členy DSO) a zapojení do projektů na získání dotací na drobný majetek (obecní vývěsky, bedny na posyp, technické vybavení).
V území funguje MAS Pohoda venkova vhodná pro zajištění informovanosti o možnostech čerpání dotací.</t>
  </si>
  <si>
    <t>Starosta nemá zkušenost s tímto institutem, nemůže se tedy vyjádřit.</t>
  </si>
  <si>
    <t>Nenavrhují konkrétní téma, přínosný může být cestovní ruch, avšak není to pro obec stěžejní téma.</t>
  </si>
  <si>
    <t>Vyhovovalo by odborné poradenství pro oblast výběrových řízení, dotačního poradenství, právní poradenství. Rovněž je vnímán rozdíl mezi úředníky MÚ jako proškolenými profesionály zaměřenými na konkrétní administrativy (výkon veřejné správy), zatímco v obci řeší vše neuvolněný starosta (není schopen na srovnatelné úrovni vést agendu z důvodu nedostatku času, rozsahu agendy a souvisejících potřebných znalostí).</t>
  </si>
  <si>
    <t>Svazek obcí 1866</t>
  </si>
  <si>
    <t>1.místopředseda</t>
  </si>
  <si>
    <t>Nelzestanovit</t>
  </si>
  <si>
    <t>svazekspolupracujenaspolečnýchtématechpodledohody.</t>
  </si>
  <si>
    <t>Změny legislativy, které dělají problémy při čerpání dotací a zajištění udržitelnosti. Nekoncepční přístup státu k podpoře obcí, dotacemi byly nejdříve podporovány svazky obcí, následně MAS, nyní se objevují možnosti spolupráce s vaznou na území ORP.</t>
  </si>
  <si>
    <t>Zajištění svozu nebezpečného odpadu pro členské obce 2x ročně, řešení konkrétních investic (např. žernovská lávka), cyklostezky (budování odpočinkových míst s mobiliářem).</t>
  </si>
  <si>
    <t>Neformální spolupráce – pozitivní zkušenost se pracovní skupinou projednávající využití území kolem vodní nádrže Rozkoš (členové jsou obce, zástupci Královéhradeckého kraje a Povodí Labe). Řeší se využití území pro rekreaci, vybudování cyklostezky v rozsahu 20 km a nevhodné využití části území (na soukromých pozemcích stojí sporné rekreační objekty).
Stávající mikroregion - Svazek obcí 1866
Jiné - MAS Mezi Úpou a Metují – v současnosti nejlépe funguje, svazek 1866 se zapojuje do jeho aktivit.</t>
  </si>
  <si>
    <t>Bohuslavice</t>
  </si>
  <si>
    <t>Provodov-Šonov</t>
  </si>
  <si>
    <t>Neformálníspolupráce–pozitivnízkušenostsepracovnískupinouprojednávajícívyužitíúzemíkolemvodnínádržeRozkoš(členovéjsouobce</t>
  </si>
  <si>
    <t>zástupciKrálovéhradeckéhokrajeaPovodíLabe).Řešísevyužitíúzemíprorekreaci</t>
  </si>
  <si>
    <t>vybudovánícyklostezkyvrozsahu20kmanevhodnévyužitíčástiúzemí(nasoukromýchpozemcíchstojíspornérekreačníobjekty).</t>
  </si>
  <si>
    <t>Svazek je územně příliš velký, osvědčuje se spíše spolupráce s obcemi územně blízkými.</t>
  </si>
  <si>
    <t>Společně konané kulturní, společenské a sportovní akce, fungující pracovní skupina zaměřená na využití území kolem vodní plochy Rozkoš.</t>
  </si>
  <si>
    <t>Několik let se jedná s obcí Vysokov (ORP Náchod) na společném dořešení kanalizace (více variant řešení). Problém je na straně obce Vysokov, která řeší jednak finanční stránku (nutnost investovat do vybudování kanalizace v celé obci, tj. vysoká investice při nízkém obecním rozpočtu), jednak má problémy vyřešit tuto otázku s městem Náchod.</t>
  </si>
  <si>
    <t>Stávající mikroregion - SO 1866
Jiné - MAS Mezi Úpou a Metují – v současnosti nejlépe funguje, svazek se zapojuje do jeho aktivit.</t>
  </si>
  <si>
    <t>Přibyslav</t>
  </si>
  <si>
    <t>Obec se sousedními obcemi prakticky nespolupracuje, je ochotná k sousedské výpomoci (prohrnutí zasněžených cest, výpomoc při organizaci kulturních, sportovních, společenských akcí). (Svou úlohu může hrát částečně i geografická poloha obce. Obec leží cca 2 km od Nového Města nad Metují ve výběžku nad úpatím pekelského údolí, je z velké části obklopena lesy. Hranici katastru obce tvoří řeka Metuje (cca 2/3 celkové délky hranice katastru)).</t>
  </si>
  <si>
    <t>Starosta obce nevidí velký přínos zapojení do svazku obcí. Prostřednictvím svazku získávají jen drobné dotace (hadice pro dobrovolný hasičský sbor, kontejnery, kancelářské vybavení), některých dotačních titulů se neúčastní (např. nezapojili se do nákupu dopravních značek, měřičů rychlosti – ty nejsou vzhledem k charakteru komunikací potřebné, v celé obci je vyhlášena obytná zóna s max. rychlostí 30 km v hodině, na křižovatkách platí přednost zprava).</t>
  </si>
  <si>
    <t>Obec nemá potřebu řešit spolupráci, stačí ji spolupráce s ORP při řešení některých otázek spojených s výkonem správy.</t>
  </si>
  <si>
    <t>Malá očekávání obce od projektu.</t>
  </si>
  <si>
    <t>Městosobcemiřešilonapř.CzechPointy</t>
  </si>
  <si>
    <t>řešísespolečněorganizacivoleb.MěstospolupracujesostatnímiobceminejvícevrámciDSORegionNovoměstsko.</t>
  </si>
  <si>
    <t>Chybísounáležitostobcídanájednakměnícímsegeografickýmcharakteremúzemí(obcevpředhůříažobcevnížiněkolemřekyMetuje)</t>
  </si>
  <si>
    <t>jednakpanujeskepseanedůvěraknovýmaktivitám</t>
  </si>
  <si>
    <t>jejížpříčinyležívminulýchobdobích</t>
  </si>
  <si>
    <t>kdyobcenebylinijakpodporoványařešilisvéproblémysamy.</t>
  </si>
  <si>
    <t>Některé obce nemají zájem na účasti na společných jednáních DSO, nevyvíjejí žádnou aktivitu.</t>
  </si>
  <si>
    <t>Geografický charakter území od horského až po zemědělské nížiny. Např. obce v horách trápí stav komunikací, zajištění oprav a zajištění dopravní obslužnosti. Tyto problémy však nemají obce kolem řeky Metuje, které díky své poloze leží na trasách směrem jednak do bývalého okresního města Náchod, jednak směrem na krajské město Hradec Králové. Rovněž stav komunikací není tak závažné téma pro tyto obce.</t>
  </si>
  <si>
    <t>Zajištění průběžné pomoci obcím (v otázkách legislativy, organizace voleb, projekt CzechPoint).</t>
  </si>
  <si>
    <t>Problém s nedostatkem času u neuvolněných starostů (9 neuvolněných starostů z celkových 13 v území ORP). Pro neuvolněné starosty je velmi složité až nemožné řešit další záležitosti mimo zajištění běžného chodu obce.</t>
  </si>
  <si>
    <t>Kulturní akce – NMnM tvoří nabídku kulturních aktivit pro široké okolí. Avšak přímo s obcemi nespolupracuje. Jako největší obec (město) v ORP je tahounem dění v této oblasti (koncerty, výstavy, akce pro děti, aktivity Městské knihovny atd.). Město rovněž vytvořilo projekt v rámci přeshraniční spolupráce, který propagoval obce v regionu (zdarma cesta autobusem do polských i českých obcí, možnost prohlídky památek, výměna informací, zkušeností, řešení společné historie území).</t>
  </si>
  <si>
    <t>Místostarostka nemá zkušenost s tímto institutem, nemůže se tedy vyjádřit.</t>
  </si>
  <si>
    <t>školství
cestovní ruch
doprava
odpady</t>
  </si>
  <si>
    <t>Sdruženénákupy(el.energie)Společnéčerpánídotací(zejménanadrobnýmajetekproobce).PravidelnéproškolováníčlenůDSOvoblastiaktuálnílegislativy.Bylspolečněpřipravenpropagačnímateriál(brožuraoobcíchDSO).</t>
  </si>
  <si>
    <t>Jesložitéhledatspojujícíprvek.ČlenemsvazkujsouobcevOrlickýchhoráchiobcekolemřekyMetuje</t>
  </si>
  <si>
    <t>kterémajívlivemodlišnégeograficképolohyijinéproblémy.Svazekjezaloženúčelověpromožnostčerpánídotací(zejménakrajskédotace).</t>
  </si>
  <si>
    <t>Některé obce, zejména ty s nejmenším počtem obyvatel, nemají zájem na účasti na společných jednáních DSO a téměř notoricky se jednání neúčastní. Vlivem legislativy je složité řešit vystoupení obcí, které se nijak ve svazku neangažují a nemají zájem spolupracovat (zejména kvůli zajištění povinné udržitelnosti projektů při čerpání dotací).</t>
  </si>
  <si>
    <t>nezájem, Některé obce nemají zájem na účasti na společných jednáních DSO, nevyvíjejí žádnou aktivitu.</t>
  </si>
  <si>
    <t>Geografický charakter území od horského až po zemědělské nížiny.</t>
  </si>
  <si>
    <t>Společné čerpání dotací, společná propagace v rámci cestovního ruchu.</t>
  </si>
  <si>
    <t>Neřeší se společně dopravní obslužnost, společný postup při opravách komunikací, lepší využití sociálních služeb, do budoucna bude tématem rovněž doposud neřešené školství.</t>
  </si>
  <si>
    <t>Vršovka</t>
  </si>
  <si>
    <t>SpolečnápřípravacyklotrasyMetujesobcemiDobrovolnéhosvazkuobcíMetuje.FungujeineformálníspoluprácesestarostysvazkuMetuje(předáváníinformací</t>
  </si>
  <si>
    <t>výměnazkušeností)aspoluprácesblízkouobcíČernčice.</t>
  </si>
  <si>
    <t>Velmi dobře funguje spolupráce s obcí Černčice (společné řešení osvětlení obce), několik dětí z obce navštěvuje místní školu, školku a dále Vršovka náleží k Černčicím i duchovní správou (ve Vršovce není kostel ani hřbitov).</t>
  </si>
  <si>
    <t>Velmi významnou bariérou pro meziobecní spolupráci je fakt, že starosta obce Vršovka není uvolněný, tzn. nemá dostatek času věnovat se tomuto tématu.</t>
  </si>
  <si>
    <t>Cyklostezka obcemi svazku Metuje, neformální setkávání při sportovních a kulturních akcích v obcích.</t>
  </si>
  <si>
    <t>SO Metuje - sdružené obce leží v charakterově podobném území, mají společná témata, spolupráce funguje jak na formální bázi, tak na neformální.</t>
  </si>
  <si>
    <t>Limitem pro starostu je nedostatek času i financí obce.</t>
  </si>
  <si>
    <t>Černčice</t>
  </si>
  <si>
    <t>Školství–společnéřešenísobcíSlavětínnadMetují(dětimajístejnéprávonaumístěnídoMŠjakobybylyobyvateliČernčic).Spoluprácevoblastikulturyasportuspočívázejménavzajištěnívzájemnéinformovanostiokonanýchakcíchajejichřešenítak</t>
  </si>
  <si>
    <t>abysenekrylytermínově.VrámciSvazkuobcíMetujejevydávánspolečnýinformativníčasopisoděnívobcíchsvazku</t>
  </si>
  <si>
    <t>přehledchytanýchaktivitapod.</t>
  </si>
  <si>
    <t>Obecmádlouhodobýzáměr</t>
  </si>
  <si>
    <t>kterýsejínedařízrealizovat</t>
  </si>
  <si>
    <t>akdenarážínanezájemjinýchsubjektů</t>
  </si>
  <si>
    <t>atímjevybudovánícyklostezkydoblízkéhoNovéhoMěstanadMetujítak</t>
  </si>
  <si>
    <t>abybylomožnétutopoměrněkrátkouvzdálenostpřekonávatnakole/pěškyazároveňbezpečně</t>
  </si>
  <si>
    <t>tj.mimostávajícíkomunikaci1.třídyjakojedinédopravníspojnicemeziměstemaobcí(vyjmaželeznice).</t>
  </si>
  <si>
    <t>Nové Město nad Metují podle starosty nemá zatím větší zájem rozvíjet území ORP jako celek, ač poskytuje obcím velmi dobré zázemí ve smyslu např. zajištění právních konzultací, předávání informací o aktuální legislativě.</t>
  </si>
  <si>
    <t>Svazek obcí Metuje</t>
  </si>
  <si>
    <t>Příklady nedostatečné legislativy: Čerpání dotace na měřiče rychlosti se svazkem DSO Region Novoměstsko, avšak zajištění umístění musely obce řešit samy na své náklady. Dále obce mohou řešit pouze povrchy cest ve svém katastru, to představuje omezení pro společné plánování.</t>
  </si>
  <si>
    <t>Cyklotrasa obcemi svazku Metuje, společný časopis Svazku obcí Metuje, společný postup při řešení otázky školství s obcí Slavětín nad Metují.</t>
  </si>
  <si>
    <t>DSO Region Novoměstsko špatně hledá společné téma, př. obce v Orlických horách řeší jiné problémy.
Stávající mikroregion - Svazek obcí Metuje.</t>
  </si>
  <si>
    <t>Malé obce neměli prakticky žádnou možnost prosadit se.</t>
  </si>
  <si>
    <t>Společné řešení trestní komise v rámci ORP (potřeba řešit problém v místě vzniku).</t>
  </si>
  <si>
    <t>Drobnéinvesticedopořízeníobecníhomajetkuzdotací.</t>
  </si>
  <si>
    <t>Cyklotrasa obcemi svazku Metuje, společný časopis Svazku obcí Metuje.</t>
  </si>
  <si>
    <t>Trestní komise - Obec nemá přehled o projednávaných případech a nemá žádný podíl na jejich řešení, ráda by se podílela na případech spadajících pod území obce.</t>
  </si>
  <si>
    <t>Stávající svazek obcí Metuje</t>
  </si>
  <si>
    <t>Obce si maximálně řeší své problémy samostatně, je minimální vůle spolupracovat (spolupráce funguje ve Svazku obcí Metuje, spojujícím prvkem je obdobná charakteristika obcí, řeší se podobné otázky, problémem jsou finance).</t>
  </si>
  <si>
    <t>nezájem, DSO Region Novoměstsko – je především účelovým svazkem pro čerpání dotací (drobné investice do hmotného majetku typu bedny na posyp, měřiče rychlosti, vybavení kanceláří), Nové Město nad Metují rovněž poskytuje obcím informace o změnách a novinkách v legislativě. Chybí však zájem na společné koncepci a řešení rozvoje území ORP. SO Metuje – existuje jednak za účelem čerpání dotací, jednak je spojujícím prvkem podobná charakteristika obcí a jejich problémů. Funguje výměna informací, sdílení zkušeností, neformální setkávání. Obce svazku se setkávají pravidelně 1x měsíčně.</t>
  </si>
  <si>
    <t>Obce necítí v zásadě potřebu společného postupu a řešení otázek, stále velmi převažuje řešení problémů vlastními silami či odložení problémů pro obec neřešitelných. Svazky jsou především účelová sdružení pro čerpání dotací.</t>
  </si>
  <si>
    <t>Sdružené nákupy energií (elektřina). Funguje projekt spolupráce podpořený dotací v rámci česko-polské spolupráce s obcí v Polsku (kulturní akce, poznávací pobyty, výměna zkušeností).</t>
  </si>
  <si>
    <t>Představitelům obcí chybí vůle ke spolupráci.</t>
  </si>
  <si>
    <t>Životní prostředí, bezpečnost, dopravní obslužnost.</t>
  </si>
  <si>
    <t>Dotační poradenství, územní plánování, doprava, dopravní obslužnost.</t>
  </si>
  <si>
    <t>Slavoňov</t>
  </si>
  <si>
    <t>Neformálníspoluprácenabázivýměnyinformacíazkušenostísokolnímiobcemitýkajícísenapř.vedeníúřaduasouvisejícíadministrativy</t>
  </si>
  <si>
    <t>legislativy.</t>
  </si>
  <si>
    <t>Nenížádnétéma</t>
  </si>
  <si>
    <t>kterébyobecnemohlařešitkvůlinefungujícíspolupráci.</t>
  </si>
  <si>
    <t>DSO zajišťuje proškolení v oblasti změn legislativy, pomáhá získávat dotace zejména na investiční majetek (lavičky, měřič rychlosti atp.)</t>
  </si>
  <si>
    <t>MŠ - dohoda s okolními obcemi o možnosti umístit děti.
Fungující dva spolky dobrovolných hasičů (jeden v části obci Blažkov).</t>
  </si>
  <si>
    <t>Podporuje projekt, ale možné přínosy jsou velmi nejasné.</t>
  </si>
  <si>
    <t>Poradenství spojené s dotacemi, s realizací výběrových řízení.</t>
  </si>
  <si>
    <t>Mezilesí</t>
  </si>
  <si>
    <t>Spoluprácenaneformálníúrovni</t>
  </si>
  <si>
    <t>dětizobcevyužívajíškolkuveSlavoňově</t>
  </si>
  <si>
    <t>dobrovolníhasičispolupracujívrámciokresku(okolníobce)</t>
  </si>
  <si>
    <t>vobcijepodporovánmístníSokol</t>
  </si>
  <si>
    <t>kamchodícvičitdětizokolníchobcí(fotbalovýoddíl).</t>
  </si>
  <si>
    <t>Nedařísespoluprácesesousedníobcíohlednězměnyvlastnictvíněkterýchpozemků(odkoupeníiprodej)</t>
  </si>
  <si>
    <t>nedařísezískatfinancenagenerálníopravukomunikaceprocházejícítřemimístnímiobcemi(Jestřebí</t>
  </si>
  <si>
    <t>Sendraž</t>
  </si>
  <si>
    <t>Mezilesí).</t>
  </si>
  <si>
    <t>Spolupráce není příliš intenzivní, obec řeší své úkoly nejvíce sama, tak jak přicházejí (bez společnéího postupu).</t>
  </si>
  <si>
    <t>Chybí společná koncepce rozvoje místní oblasti (ORP), stávající svazek má příliš mnoho členů, dotace jsou malé a rozmělňují se na ještě menší částky.  Nové Město nad Metují jako ORP poskytuje obcím dostatečné zázemí co do právního poradenství, informování o změnách v legislativě apod.</t>
  </si>
  <si>
    <t>Hlavní bariéru spatřuje starosta v nedostatku času na správu obce (neuvolněný starosta). S nedostatkem času souvisí narůstající agenda, příliš mnoho „papírování“, často až zbytečného (výkazy za odpady vyplňuje jak subjekt, který zajišťuje svoz odpadu, tak obec).</t>
  </si>
  <si>
    <t>Podle starosty je vhodná neformální spolupráce, formální spolupráce znamená pro něj další administrativní, tj. i časovou zátěž spojenou s vykazováním, kontrolami.</t>
  </si>
  <si>
    <t>Obec z této platformy nijak neprofitovala.</t>
  </si>
  <si>
    <t>Cestovní ruch (cykloturistika, cyklotrasa, agroturistika pro podporu místního podnikání).</t>
  </si>
  <si>
    <t>Školství-možnostumístěnídětídoškolkyveSlavoňově;Dobrovolníhasiči-fungujespoluprácevrámciokresku</t>
  </si>
  <si>
    <t>společnácvičení;řešeníšpatnéhostavukomunikace-společnýpostupobcí.</t>
  </si>
  <si>
    <t>Obecnijakaktivněnerozvíjíspoluprácisjinýmiobcemi.</t>
  </si>
  <si>
    <t>Jiné: neuvolněný starosta - nedostatek času. Bariérou je i malý rozpočet obce.</t>
  </si>
  <si>
    <t>Společný postup při řešení stavu komunikace procházející 4 obcemi v nejbližším okolí. K opravám se zatím nepřistoupilo, celá věc je v jednání.</t>
  </si>
  <si>
    <t>Doprava - komunikace</t>
  </si>
  <si>
    <t>Stávající mikroregion - DSO Region Novoměstsko.
Jiné - spolupráce s ORP.</t>
  </si>
  <si>
    <t>Starosta nemá s tímto institutem zkušenost.</t>
  </si>
  <si>
    <t>Doprava - stav místních komunikací.
Cestovní ruch.</t>
  </si>
  <si>
    <t>Červinková Ivana</t>
  </si>
  <si>
    <t xml:space="preserve">Nejčastěji uváděny odpovědi: kultura, sport, dobrovolní hasiči, cestovní ruch, školství, spolupráce s knihovnou v NMnM.
Jiné - Daří se spolupráce na konkrétních projektech podle shodných zájmů, sdílených problémů obcí (např. řešení nevhodně využívaných rekreačních ploch u Rozkoše, spolupráce v rámci SO Metuje).
Svazky uvádějí jako úspěch společné čerpání dotací.
</t>
  </si>
  <si>
    <t>Nejčetnější nebyla uvedena žádná odpověď a to z důvodu, že obce si řeší nejvíce problémy sami vlastními silami nebo se jedná o pro obce neřešitelné záležitosti typu investice do čističky odpadních vod.
Dílčí problémy: cyklostezka Černčice – NMnM, financování oprav komunikací, protipovodňové plánování, předávání informací při nepříznivých povětrnostních vlivech.</t>
  </si>
  <si>
    <t>Většinou zněla odpověď, že spolupráce mezi obcemi je dobrá až velmi dobrá. Jedná se často o spolupráci na konkrétních akcích či spolupráci v neformální podobě (výměna zkušeností).
Na odpověď má vliv to, jak si odpovídající spolupráci s obcemi představuje (řešení společných témat vs. společná koncepce) a rovněž fakt, že obce jsou zvyklé přistupovat k řešení problémů samostatně (tzn. o společném postupu ani neuvažují).
Spolupráce obcí v rámci svazků je hodnocena převážně velmi pozitivně.</t>
  </si>
  <si>
    <t>Starostové nejčastěji zmiňují následující problémy/bariéry spolupráce:
• Nedostatek financí
• Nedostatek času – neuvolnění starostové
• Legislativa – může být problém při společných projektech, změny legislativy, dopad na udržitelnost projektů
• Odlišný charakter území z geomorfologického hlediska - obce řeší rozdílné problémy
• Nekoncepční přístup státu v dotační politice (dotační podpora svazků, následně MAS, nyní SO ORP?)
• Území ORP není pojímáno jako celek, chybí jednotná koncepce rozvoje území ORP</t>
  </si>
  <si>
    <t>Některé z uvedených úspěchů, pozitiv spolupráce:
 Sportovní, kulturní akce, spolupráce dobrovolných hasičů – fungování spolků, organizace akcí s ohledem na dění v jiných obcích, zajištění informovanosti občanů v okolních obcích, výpomoc s organizací
 Cyklotrasa obcemi Svazku Metuje
 Společný časopis svazku obcí Metuje – informace z dění v obcích, přehled konaných akcí
 Pracovní skupina vodní plocha Rozkoš - společný postup při přípravě cyklostezky, řešení problematických pozemků
 Spolupráce v oblasti školství – naplnění kapacit mateřských a základních škol
 Výměna a sdílení zkušeností
 Zajištění informovanosti o aktuální legislativě
 Svazky – využití dotačních příležitostí, společné investice</t>
  </si>
  <si>
    <t>Většinou chyběla odpověď, obce buď společně řeší některé sdílené problémy (spíše výjimečně) nebo se starají o své záležitosti samostatně (převážně).
Několik uvedených neúspěchů/negativ:
 Chybějící vůle, motivace spolupracovat
 Nedostatek času neuvolněných starostů
 Neřeší se společně dopravní obslužnost
 Zatím se neřeší oblast školství, bude tématem do budoucna</t>
  </si>
  <si>
    <t xml:space="preserve">Nejčetnější odpovědi:
• Neformální spolupráce
• MAS
• Stávající svazek obcí (SO Metuje, DSO Novoměstsko)
</t>
  </si>
  <si>
    <t>Většina starostů nemá s tímto institutem zkušenost.</t>
  </si>
  <si>
    <t>Převládá odpověď „ano“, současně panuje skepse vůči výsledkům projektu meziobecní spolupráce.</t>
  </si>
  <si>
    <t>Při setkáních zazněly následující komentáře:
• Spolupráce s obcemi v rámci ORP je pro obec přijatelnou variantou.
• Obci by vyhovovalo odborné poradenství pro oblast výběrových řízení, dotačního poradenství, právní poradenství. Rovněž je vnímán rozdíl mezi úředníky MÚ jako proškolenými profesionály zaměřenými na konkrétní administrativu (výkon veřejné správy), zatímco v obci řeší vše neuvolněný starosta (není schopen na srovnatelné úrovni vést agendu z důvodu nedostatku času, rozsahu agendy).
• Starosta považuje stávající množství administrativy za příliš zatěžující, velikost agendy se prý stále zvyšuje.
• Návrh na společné řešení odborného poradenství pro obce – dotační poradenství jako placená služba (které dotační tituly jsou pro obec vhodné, pravděpodobnost přidělení dotace, příprava, realizaci i monitoring projektů), výběrová řízení.
• Problém u tématu vodovody a kanalizace – pro čištění odpadních vod mají platit přísné normy EU, které jsou vnímané jako příliš přísné. Obce nemají finanční prostředky na požadované čističky.
• Školství – téma k řešení v blízké budoucnosti, až začne klesat počet dětí nastupujících do MŠ, ZŠ (zatím kapacita naplněna).
• Zájem města je na usměrnění toku peněz vůči městům a obcím, které zabrání roztříštěnosti území v ORP.</t>
  </si>
  <si>
    <t>DSO Region Novoměstsko
Spolupráce většinou hodnocena jako dobrá.
DSO je vnímáno jako dobrý zdroj informací nutných ke správnému vedení správy (informace o změnách v legislativě). Některé obce oceňují dotační příležitosti, některé obce naopak vnímají dotace jako téměř zbytečné vzhledem k jejich malé velikosti a rozmělnění mezi všechny členy DSO.
Z odpovědí vyplývá ocenění snah NMnM o pomoc obcím ohledně právních a legislativních otázek.
Negativně je vnímána velikost svazku – obce mají rozdílné zájmy, rozdílné problémy zejména charakterem území (podhorské oblasti vs. nížina v jihozápadní části).
Chybí koncepce spolupráce obcí v rámci svazku.
SO Metuje
Obcemi velmi kladně hodnocená spolupráce v rámci svazku, která probíhá na formální i neformální úrovni. Obce mají společná témata, sdílejí zkušenosti. Problémem je nedostatek financí a z toho plynoucí omezení pro investiční potřeby, čerpání dotací.
SO 1866
Jedinou obcí  ORP, která je ve svazku (Provodov-Šonov) velmi dobře hodnocena spolupráce v rámci svazku, sdružené obce mají společná témata. Vzhledem k finančním možnostem je budoucnost svazku spatřována v jeho fungování spíše v podobě zájmového sdružení.
Zatím nelze vyhodnotit, že by některé z DSO mohlo sehrát úlohu v procesu institucionalizace nové formy meziobecní spolupráce</t>
  </si>
  <si>
    <t>Komentář KMOS: Obec Libchyně se projektu nehodná účastnit, nepovažuje ho za přínosný (do jisté míry může být dáno i neuvolněností starosty a také velikostí obce). Druhou obcí, která o projekt nejeví zájem je Nové Město n.M. Přestože v dotazníku byl původně za město uveden spíše pozitivní přístup k projektu, město se nebude projektu účastnit, řeší se možná součinnost při poskytování dat.</t>
  </si>
  <si>
    <t>Jiné návrhy na oblast spolupráce:
- životní prostředí
- bezpečnost (trestní komise)
- dopravní obslužnost</t>
  </si>
  <si>
    <t>Starostové navrhli uvedené témata (životní prostředí, bezpečnost, dopravní obslužnost) a považují je za velmi vhodné pro spolupráci. S dopravní obslužností není spokojena obec Slavětín nad Metují, problém může spočívat v poloze obce mimo hlavní dopravní tahy. Životní postředí může být spojujícím prvkem pro obce, řešené problémy se často týkají vícero katastrálních území. Důvodem pro součinnosti fungování trestní komise či přesun pravomocí na obec je jednak zajištění informovanosti o průběhu řešení události a jejím výsledku a jednak menší anonymita.</t>
  </si>
  <si>
    <t>Některé obce jsou spokojeny se stávajícím fungováním DSO. Mírně převažuje spokojenost s fungováním SO Metuje, jehož členem ale nejsou všechny obce správního území. DSO Novoměstsko, které pokrývá všechny obce území ORP,  někteří starostové vidí jako subjetk s příliš velkou členskou základnou, pro který je těžké hledat společná témata spolupráce.</t>
  </si>
  <si>
    <t xml:space="preserve">Během řízeného rozhovoru zazněly následující návrhy:
• Dotační poradenství (obce se neorientují ve velkém množství podmínek u různých dotačních titulů, nemají dostatek času)
• Výběrová řízení (jejich správná realizace je základem pro čerpání dotací, obce nemají dostatečné právní zkušenosti)
• Územní plánování (obce mají zastaralé územní plány)
• Doprava
• Dopravní obslužnost
• Bezpečnost – trestní komise
• Životní prostředí:
o Vodní plocha Rozkoš (zasahuje do katastru více obcí)
o Krajinné prvky a péče o ně (opět zasahuje více katastrů)
</t>
  </si>
</sst>
</file>

<file path=xl/styles.xml><?xml version="1.0" encoding="utf-8"?>
<styleSheet xmlns="http://schemas.openxmlformats.org/spreadsheetml/2006/main">
  <numFmts count="1">
    <numFmt numFmtId="164" formatCode="m/d/yyyy\ h:mm:ss;@"/>
  </numFmts>
  <fonts count="8">
    <font>
      <sz val="10"/>
      <color rgb="FF000000"/>
      <name val="Arial"/>
      <family val="2"/>
      <charset val="238"/>
    </font>
    <font>
      <sz val="10"/>
      <color rgb="FF000000"/>
      <name val="Arial"/>
      <family val="2"/>
      <charset val="238"/>
    </font>
    <font>
      <sz val="11"/>
      <color theme="1"/>
      <name val="Calibri"/>
      <family val="2"/>
      <charset val="238"/>
      <scheme val="minor"/>
    </font>
    <font>
      <b/>
      <sz val="10"/>
      <color rgb="FF000000"/>
      <name val="Arial"/>
      <family val="2"/>
      <charset val="238"/>
    </font>
    <font>
      <b/>
      <sz val="9"/>
      <color rgb="FF000000"/>
      <name val="Arial"/>
      <family val="2"/>
      <charset val="238"/>
    </font>
    <font>
      <sz val="9"/>
      <color rgb="FF000000"/>
      <name val="Arial"/>
      <family val="2"/>
      <charset val="238"/>
    </font>
    <font>
      <b/>
      <sz val="10"/>
      <color rgb="FF000000"/>
      <name val="Arial"/>
    </font>
    <font>
      <b/>
      <sz val="14"/>
      <color rgb="FF000000"/>
      <name val="Arial"/>
      <family val="2"/>
      <charset val="238"/>
    </font>
  </fonts>
  <fills count="6">
    <fill>
      <patternFill patternType="none"/>
    </fill>
    <fill>
      <patternFill patternType="gray125"/>
    </fill>
    <fill>
      <patternFill patternType="solid">
        <fgColor rgb="FFEEEEEE"/>
        <bgColor indexed="64"/>
      </patternFill>
    </fill>
    <fill>
      <patternFill patternType="solid">
        <fgColor rgb="FFFFFF00"/>
        <bgColor indexed="64"/>
      </patternFill>
    </fill>
    <fill>
      <patternFill patternType="solid">
        <fgColor rgb="FFDDDDDD"/>
        <bgColor indexed="64"/>
      </patternFill>
    </fill>
    <fill>
      <patternFill patternType="solid">
        <fgColor theme="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2" fillId="0" borderId="0" applyFont="0" applyFill="0" applyBorder="0" applyAlignment="0" applyProtection="0"/>
  </cellStyleXfs>
  <cellXfs count="40">
    <xf numFmtId="0" fontId="0" fillId="0" borderId="0" xfId="0"/>
    <xf numFmtId="0" fontId="0" fillId="0" borderId="0" xfId="0" applyFont="1" applyAlignment="1">
      <alignment wrapText="1"/>
    </xf>
    <xf numFmtId="0" fontId="0" fillId="0" borderId="0" xfId="0" applyAlignment="1">
      <alignment wrapText="1"/>
    </xf>
    <xf numFmtId="164" fontId="0" fillId="2" borderId="0" xfId="0" applyNumberFormat="1" applyFill="1" applyAlignment="1">
      <alignment wrapText="1"/>
    </xf>
    <xf numFmtId="0" fontId="0" fillId="2" borderId="0" xfId="0" applyFill="1" applyAlignment="1">
      <alignment wrapText="1"/>
    </xf>
    <xf numFmtId="0" fontId="3" fillId="0" borderId="0" xfId="0" applyFont="1"/>
    <xf numFmtId="0" fontId="0" fillId="0" borderId="0" xfId="0"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Alignment="1">
      <alignment horizontal="left" wrapText="1"/>
    </xf>
    <xf numFmtId="0" fontId="3" fillId="0" borderId="0" xfId="0" applyFont="1" applyAlignment="1">
      <alignment horizontal="left" wrapText="1"/>
    </xf>
    <xf numFmtId="0" fontId="4" fillId="0" borderId="0" xfId="0" applyFont="1"/>
    <xf numFmtId="0" fontId="5" fillId="0" borderId="0" xfId="0" applyFont="1"/>
    <xf numFmtId="0" fontId="3"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9" fontId="1" fillId="0" borderId="0" xfId="1" applyFont="1"/>
    <xf numFmtId="0" fontId="0" fillId="0" borderId="7" xfId="0" applyFill="1" applyBorder="1"/>
    <xf numFmtId="0" fontId="3" fillId="0" borderId="0" xfId="0" applyFont="1" applyAlignment="1">
      <alignment wrapText="1"/>
    </xf>
    <xf numFmtId="0" fontId="3" fillId="0" borderId="0" xfId="0" applyFont="1" applyAlignment="1">
      <alignment horizontal="center" vertical="top" wrapText="1"/>
    </xf>
    <xf numFmtId="0" fontId="3" fillId="0" borderId="0" xfId="0" applyFont="1" applyAlignment="1">
      <alignment vertical="top"/>
    </xf>
    <xf numFmtId="0" fontId="0" fillId="3" borderId="0" xfId="0" applyFill="1"/>
    <xf numFmtId="0" fontId="6" fillId="4" borderId="0" xfId="0" applyFont="1" applyFill="1" applyAlignment="1">
      <alignment horizontal="center" wrapText="1"/>
    </xf>
    <xf numFmtId="0" fontId="0" fillId="5" borderId="0" xfId="0" applyFill="1" applyAlignment="1">
      <alignment horizontal="left" vertical="top" wrapText="1"/>
    </xf>
    <xf numFmtId="0" fontId="0" fillId="0" borderId="0" xfId="0" applyAlignment="1">
      <alignment horizontal="left" wrapText="1"/>
    </xf>
    <xf numFmtId="0" fontId="0" fillId="0" borderId="0" xfId="0" applyAlignment="1">
      <alignment horizontal="left" vertical="top" wrapText="1"/>
    </xf>
    <xf numFmtId="0" fontId="3" fillId="0" borderId="0" xfId="0" applyFont="1" applyAlignment="1">
      <alignment horizontal="left" wrapText="1"/>
    </xf>
    <xf numFmtId="0" fontId="3"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center"/>
    </xf>
    <xf numFmtId="0" fontId="3" fillId="0" borderId="0" xfId="0" applyFont="1" applyAlignment="1">
      <alignment wrapText="1"/>
    </xf>
    <xf numFmtId="0" fontId="7" fillId="0" borderId="0" xfId="0" applyFont="1" applyAlignment="1">
      <alignment horizontal="center" wrapText="1"/>
    </xf>
    <xf numFmtId="0" fontId="3" fillId="0" borderId="0" xfId="0" applyFont="1" applyAlignment="1">
      <alignment horizontal="center" vertical="top" wrapText="1"/>
    </xf>
  </cellXfs>
  <cellStyles count="2">
    <cellStyle name="normální" xfId="0" builtinId="0"/>
    <cellStyle name="procent" xfId="1"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cs-CZ"/>
  <c:style val="10"/>
  <c:chart>
    <c:plotArea>
      <c:layout/>
      <c:barChart>
        <c:barDir val="col"/>
        <c:grouping val="clustered"/>
        <c:ser>
          <c:idx val="0"/>
          <c:order val="0"/>
          <c:cat>
            <c:strRef>
              <c:f>Mezivýpočet!$A$4:$A$11</c:f>
              <c:strCache>
                <c:ptCount val="8"/>
                <c:pt idx="0">
                  <c:v>Školství</c:v>
                </c:pt>
                <c:pt idx="1">
                  <c:v>Sociálnívěci</c:v>
                </c:pt>
                <c:pt idx="2">
                  <c:v>Odpadovéhospodářství</c:v>
                </c:pt>
                <c:pt idx="3">
                  <c:v>Vodovody a kanalizace</c:v>
                </c:pt>
                <c:pt idx="4">
                  <c:v>Kultura, sport</c:v>
                </c:pt>
                <c:pt idx="5">
                  <c:v>Dobrovolní hasiči,pomoc</c:v>
                </c:pt>
                <c:pt idx="6">
                  <c:v>Cestovní ruch</c:v>
                </c:pt>
                <c:pt idx="7">
                  <c:v>Jiné</c:v>
                </c:pt>
              </c:strCache>
            </c:strRef>
          </c:cat>
          <c:val>
            <c:numRef>
              <c:f>Mezivýpočet!$B$4:$B$11</c:f>
              <c:numCache>
                <c:formatCode>General</c:formatCode>
                <c:ptCount val="8"/>
              </c:numCache>
            </c:numRef>
          </c:val>
        </c:ser>
        <c:ser>
          <c:idx val="1"/>
          <c:order val="1"/>
          <c:cat>
            <c:strRef>
              <c:f>Mezivýpočet!$A$4:$A$11</c:f>
              <c:strCache>
                <c:ptCount val="8"/>
                <c:pt idx="0">
                  <c:v>Školství</c:v>
                </c:pt>
                <c:pt idx="1">
                  <c:v>Sociálnívěci</c:v>
                </c:pt>
                <c:pt idx="2">
                  <c:v>Odpadovéhospodářství</c:v>
                </c:pt>
                <c:pt idx="3">
                  <c:v>Vodovody a kanalizace</c:v>
                </c:pt>
                <c:pt idx="4">
                  <c:v>Kultura, sport</c:v>
                </c:pt>
                <c:pt idx="5">
                  <c:v>Dobrovolní hasiči,pomoc</c:v>
                </c:pt>
                <c:pt idx="6">
                  <c:v>Cestovní ruch</c:v>
                </c:pt>
                <c:pt idx="7">
                  <c:v>Jiné</c:v>
                </c:pt>
              </c:strCache>
            </c:strRef>
          </c:cat>
          <c:val>
            <c:numRef>
              <c:f>Mezivýpočet!$C$4:$C$11</c:f>
              <c:numCache>
                <c:formatCode>General</c:formatCode>
                <c:ptCount val="8"/>
                <c:pt idx="0">
                  <c:v>5</c:v>
                </c:pt>
                <c:pt idx="1">
                  <c:v>0</c:v>
                </c:pt>
                <c:pt idx="2">
                  <c:v>1</c:v>
                </c:pt>
                <c:pt idx="3">
                  <c:v>0</c:v>
                </c:pt>
                <c:pt idx="4">
                  <c:v>7</c:v>
                </c:pt>
                <c:pt idx="5">
                  <c:v>6</c:v>
                </c:pt>
                <c:pt idx="6">
                  <c:v>7</c:v>
                </c:pt>
                <c:pt idx="7">
                  <c:v>25</c:v>
                </c:pt>
              </c:numCache>
            </c:numRef>
          </c:val>
        </c:ser>
        <c:axId val="61396864"/>
        <c:axId val="61809024"/>
      </c:barChart>
      <c:catAx>
        <c:axId val="61396864"/>
        <c:scaling>
          <c:orientation val="minMax"/>
        </c:scaling>
        <c:axPos val="b"/>
        <c:title>
          <c:tx>
            <c:rich>
              <a:bodyPr/>
              <a:lstStyle/>
              <a:p>
                <a:pPr>
                  <a:defRPr sz="1000"/>
                </a:pPr>
                <a:r>
                  <a:rPr lang="cs-CZ" sz="1000" b="0"/>
                  <a:t>o</a:t>
                </a:r>
                <a:r>
                  <a:rPr lang="en-US" sz="1000" b="0"/>
                  <a:t>blasti spolupráce</a:t>
                </a:r>
              </a:p>
            </c:rich>
          </c:tx>
          <c:layout/>
        </c:title>
        <c:numFmt formatCode="General" sourceLinked="1"/>
        <c:tickLblPos val="nextTo"/>
        <c:txPr>
          <a:bodyPr/>
          <a:lstStyle/>
          <a:p>
            <a:pPr>
              <a:defRPr sz="900" b="0"/>
            </a:pPr>
            <a:endParaRPr lang="cs-CZ"/>
          </a:p>
        </c:txPr>
        <c:crossAx val="61809024"/>
        <c:crosses val="autoZero"/>
        <c:auto val="1"/>
        <c:lblAlgn val="ctr"/>
        <c:lblOffset val="100"/>
      </c:catAx>
      <c:valAx>
        <c:axId val="61809024"/>
        <c:scaling>
          <c:orientation val="minMax"/>
        </c:scaling>
        <c:axPos val="l"/>
        <c:majorGridlines/>
        <c:title>
          <c:tx>
            <c:rich>
              <a:bodyPr rot="0" vert="wordArtVert"/>
              <a:lstStyle/>
              <a:p>
                <a:pPr>
                  <a:defRPr sz="1000" b="0"/>
                </a:pPr>
                <a:r>
                  <a:rPr lang="en-US" sz="1000" b="0"/>
                  <a:t>četnost </a:t>
                </a:r>
              </a:p>
            </c:rich>
          </c:tx>
          <c:layout>
            <c:manualLayout>
              <c:xMode val="edge"/>
              <c:yMode val="edge"/>
              <c:x val="2.7830402778600043E-2"/>
              <c:y val="2.968540390784485E-2"/>
            </c:manualLayout>
          </c:layout>
        </c:title>
        <c:numFmt formatCode="General" sourceLinked="1"/>
        <c:tickLblPos val="nextTo"/>
        <c:crossAx val="61396864"/>
        <c:crosses val="autoZero"/>
        <c:crossBetween val="between"/>
      </c:valAx>
    </c:plotArea>
    <c:plotVisOnly val="1"/>
    <c:dispBlanksAs val="gap"/>
  </c:chart>
  <c:spPr>
    <a:ln>
      <a:noFill/>
    </a:ln>
  </c:sp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cs-CZ"/>
  <c:style val="10"/>
  <c:chart>
    <c:plotArea>
      <c:layout/>
      <c:barChart>
        <c:barDir val="col"/>
        <c:grouping val="clustered"/>
        <c:ser>
          <c:idx val="0"/>
          <c:order val="0"/>
          <c:cat>
            <c:strRef>
              <c:f>Mezivýpočet!$A$18:$A$25</c:f>
              <c:strCache>
                <c:ptCount val="8"/>
                <c:pt idx="0">
                  <c:v>Školství</c:v>
                </c:pt>
                <c:pt idx="1">
                  <c:v>Sociální věci</c:v>
                </c:pt>
                <c:pt idx="2">
                  <c:v>Odpadové hospodářství</c:v>
                </c:pt>
                <c:pt idx="3">
                  <c:v>Vodovody a kanalizace</c:v>
                </c:pt>
                <c:pt idx="4">
                  <c:v>Kultura, sport</c:v>
                </c:pt>
                <c:pt idx="5">
                  <c:v>Dobrovolní hasiči, pomoc</c:v>
                </c:pt>
                <c:pt idx="6">
                  <c:v>Cestovní ruch</c:v>
                </c:pt>
                <c:pt idx="7">
                  <c:v>Jiné</c:v>
                </c:pt>
              </c:strCache>
            </c:strRef>
          </c:cat>
          <c:val>
            <c:numRef>
              <c:f>Mezivýpočet!$B$18:$B$25</c:f>
              <c:numCache>
                <c:formatCode>General</c:formatCode>
                <c:ptCount val="8"/>
              </c:numCache>
            </c:numRef>
          </c:val>
        </c:ser>
        <c:ser>
          <c:idx val="1"/>
          <c:order val="1"/>
          <c:cat>
            <c:strRef>
              <c:f>Mezivýpočet!$A$18:$A$25</c:f>
              <c:strCache>
                <c:ptCount val="8"/>
                <c:pt idx="0">
                  <c:v>Školství</c:v>
                </c:pt>
                <c:pt idx="1">
                  <c:v>Sociální věci</c:v>
                </c:pt>
                <c:pt idx="2">
                  <c:v>Odpadové hospodářství</c:v>
                </c:pt>
                <c:pt idx="3">
                  <c:v>Vodovody a kanalizace</c:v>
                </c:pt>
                <c:pt idx="4">
                  <c:v>Kultura, sport</c:v>
                </c:pt>
                <c:pt idx="5">
                  <c:v>Dobrovolní hasiči, pomoc</c:v>
                </c:pt>
                <c:pt idx="6">
                  <c:v>Cestovní ruch</c:v>
                </c:pt>
                <c:pt idx="7">
                  <c:v>Jiné</c:v>
                </c:pt>
              </c:strCache>
            </c:strRef>
          </c:cat>
          <c:val>
            <c:numRef>
              <c:f>Mezivýpočet!$C$18:$C$25</c:f>
              <c:numCache>
                <c:formatCode>General</c:formatCode>
                <c:ptCount val="8"/>
                <c:pt idx="0">
                  <c:v>0</c:v>
                </c:pt>
                <c:pt idx="1">
                  <c:v>0</c:v>
                </c:pt>
                <c:pt idx="2">
                  <c:v>0</c:v>
                </c:pt>
                <c:pt idx="3">
                  <c:v>0</c:v>
                </c:pt>
                <c:pt idx="4">
                  <c:v>0</c:v>
                </c:pt>
                <c:pt idx="5">
                  <c:v>1</c:v>
                </c:pt>
                <c:pt idx="6">
                  <c:v>0</c:v>
                </c:pt>
                <c:pt idx="7">
                  <c:v>22</c:v>
                </c:pt>
              </c:numCache>
            </c:numRef>
          </c:val>
        </c:ser>
        <c:axId val="61842176"/>
        <c:axId val="61844096"/>
      </c:barChart>
      <c:catAx>
        <c:axId val="61842176"/>
        <c:scaling>
          <c:orientation val="minMax"/>
        </c:scaling>
        <c:axPos val="b"/>
        <c:title>
          <c:tx>
            <c:rich>
              <a:bodyPr/>
              <a:lstStyle/>
              <a:p>
                <a:pPr>
                  <a:defRPr sz="1000"/>
                </a:pPr>
                <a:r>
                  <a:rPr lang="cs-CZ" sz="1000" b="0"/>
                  <a:t>o</a:t>
                </a:r>
                <a:r>
                  <a:rPr lang="en-US" sz="1000" b="0"/>
                  <a:t>blasti spolupráce</a:t>
                </a:r>
              </a:p>
            </c:rich>
          </c:tx>
          <c:layout/>
        </c:title>
        <c:numFmt formatCode="General" sourceLinked="1"/>
        <c:tickLblPos val="nextTo"/>
        <c:txPr>
          <a:bodyPr/>
          <a:lstStyle/>
          <a:p>
            <a:pPr>
              <a:defRPr sz="900" b="0"/>
            </a:pPr>
            <a:endParaRPr lang="cs-CZ"/>
          </a:p>
        </c:txPr>
        <c:crossAx val="61844096"/>
        <c:crosses val="autoZero"/>
        <c:auto val="1"/>
        <c:lblAlgn val="ctr"/>
        <c:lblOffset val="100"/>
      </c:catAx>
      <c:valAx>
        <c:axId val="61844096"/>
        <c:scaling>
          <c:orientation val="minMax"/>
          <c:min val="0"/>
        </c:scaling>
        <c:axPos val="l"/>
        <c:majorGridlines/>
        <c:title>
          <c:tx>
            <c:rich>
              <a:bodyPr rot="0" vert="wordArtVert"/>
              <a:lstStyle/>
              <a:p>
                <a:pPr>
                  <a:defRPr/>
                </a:pPr>
                <a:r>
                  <a:rPr lang="en-US"/>
                  <a:t>četnost</a:t>
                </a:r>
              </a:p>
            </c:rich>
          </c:tx>
          <c:layout/>
        </c:title>
        <c:numFmt formatCode="General" sourceLinked="1"/>
        <c:tickLblPos val="nextTo"/>
        <c:crossAx val="61842176"/>
        <c:crosses val="autoZero"/>
        <c:crossBetween val="between"/>
      </c:valAx>
    </c:plotArea>
    <c:plotVisOnly val="1"/>
    <c:dispBlanksAs val="gap"/>
  </c:chart>
  <c:spPr>
    <a:ln>
      <a:no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cs-CZ"/>
  <c:style val="10"/>
  <c:chart>
    <c:plotArea>
      <c:layout/>
      <c:barChart>
        <c:barDir val="col"/>
        <c:grouping val="clustered"/>
        <c:ser>
          <c:idx val="0"/>
          <c:order val="0"/>
          <c:tx>
            <c:strRef>
              <c:f>Mezivýpočet!$A$34:$F$34</c:f>
              <c:strCache>
                <c:ptCount val="1"/>
                <c:pt idx="0">
                  <c:v>Neochota, zášť, nezájem, neznalost či neplnění dohod mezi obcemi </c:v>
                </c:pt>
              </c:strCache>
            </c:strRef>
          </c:tx>
          <c:cat>
            <c:strRef>
              <c:f>Mezivýpočet!$G$33:$K$33</c:f>
              <c:strCache>
                <c:ptCount val="5"/>
                <c:pt idx="0">
                  <c:v>1- velmi významné</c:v>
                </c:pt>
                <c:pt idx="1">
                  <c:v>2-významné</c:v>
                </c:pt>
                <c:pt idx="2">
                  <c:v>3-střední</c:v>
                </c:pt>
                <c:pt idx="3">
                  <c:v>4- málo významné</c:v>
                </c:pt>
                <c:pt idx="4">
                  <c:v>5- nevýznamné</c:v>
                </c:pt>
              </c:strCache>
            </c:strRef>
          </c:cat>
          <c:val>
            <c:numRef>
              <c:f>Mezivýpočet!$G$34:$K$34</c:f>
              <c:numCache>
                <c:formatCode>General</c:formatCode>
                <c:ptCount val="5"/>
                <c:pt idx="0">
                  <c:v>0</c:v>
                </c:pt>
                <c:pt idx="1">
                  <c:v>0</c:v>
                </c:pt>
                <c:pt idx="2">
                  <c:v>0</c:v>
                </c:pt>
                <c:pt idx="3">
                  <c:v>0</c:v>
                </c:pt>
                <c:pt idx="4">
                  <c:v>4</c:v>
                </c:pt>
              </c:numCache>
            </c:numRef>
          </c:val>
        </c:ser>
        <c:ser>
          <c:idx val="1"/>
          <c:order val="1"/>
          <c:tx>
            <c:strRef>
              <c:f>Mezivýpočet!$A$35:$F$35</c:f>
              <c:strCache>
                <c:ptCount val="1"/>
                <c:pt idx="0">
                  <c:v>Špatné fungování, řízení či právní forma spolupráce (např. DSO)</c:v>
                </c:pt>
              </c:strCache>
            </c:strRef>
          </c:tx>
          <c:cat>
            <c:strRef>
              <c:f>Mezivýpočet!$G$33:$K$33</c:f>
              <c:strCache>
                <c:ptCount val="5"/>
                <c:pt idx="0">
                  <c:v>1- velmi významné</c:v>
                </c:pt>
                <c:pt idx="1">
                  <c:v>2-významné</c:v>
                </c:pt>
                <c:pt idx="2">
                  <c:v>3-střední</c:v>
                </c:pt>
                <c:pt idx="3">
                  <c:v>4- málo významné</c:v>
                </c:pt>
                <c:pt idx="4">
                  <c:v>5- nevýznamné</c:v>
                </c:pt>
              </c:strCache>
            </c:strRef>
          </c:cat>
          <c:val>
            <c:numRef>
              <c:f>Mezivýpočet!$G$35:$K$35</c:f>
              <c:numCache>
                <c:formatCode>General</c:formatCode>
                <c:ptCount val="5"/>
                <c:pt idx="0">
                  <c:v>0</c:v>
                </c:pt>
                <c:pt idx="1">
                  <c:v>0</c:v>
                </c:pt>
                <c:pt idx="2">
                  <c:v>1</c:v>
                </c:pt>
                <c:pt idx="3">
                  <c:v>0</c:v>
                </c:pt>
                <c:pt idx="4">
                  <c:v>2</c:v>
                </c:pt>
              </c:numCache>
            </c:numRef>
          </c:val>
        </c:ser>
        <c:ser>
          <c:idx val="2"/>
          <c:order val="2"/>
          <c:tx>
            <c:strRef>
              <c:f>Mezivýpočet!$A$36:$F$36</c:f>
              <c:strCache>
                <c:ptCount val="1"/>
                <c:pt idx="0">
                  <c:v>Nízká podpora ze strany státu</c:v>
                </c:pt>
              </c:strCache>
            </c:strRef>
          </c:tx>
          <c:cat>
            <c:strRef>
              <c:f>Mezivýpočet!$G$33:$K$33</c:f>
              <c:strCache>
                <c:ptCount val="5"/>
                <c:pt idx="0">
                  <c:v>1- velmi významné</c:v>
                </c:pt>
                <c:pt idx="1">
                  <c:v>2-významné</c:v>
                </c:pt>
                <c:pt idx="2">
                  <c:v>3-střední</c:v>
                </c:pt>
                <c:pt idx="3">
                  <c:v>4- málo významné</c:v>
                </c:pt>
                <c:pt idx="4">
                  <c:v>5- nevýznamné</c:v>
                </c:pt>
              </c:strCache>
            </c:strRef>
          </c:cat>
          <c:val>
            <c:numRef>
              <c:f>Mezivýpočet!$G$36:$K$36</c:f>
              <c:numCache>
                <c:formatCode>General</c:formatCode>
                <c:ptCount val="5"/>
                <c:pt idx="0">
                  <c:v>0</c:v>
                </c:pt>
                <c:pt idx="1">
                  <c:v>3</c:v>
                </c:pt>
                <c:pt idx="2">
                  <c:v>0</c:v>
                </c:pt>
                <c:pt idx="3">
                  <c:v>0</c:v>
                </c:pt>
                <c:pt idx="4">
                  <c:v>0</c:v>
                </c:pt>
              </c:numCache>
            </c:numRef>
          </c:val>
        </c:ser>
        <c:ser>
          <c:idx val="3"/>
          <c:order val="3"/>
          <c:tx>
            <c:strRef>
              <c:f>Mezivýpočet!$A$37:$F$37</c:f>
              <c:strCache>
                <c:ptCount val="1"/>
                <c:pt idx="0">
                  <c:v>Nedostatek financí</c:v>
                </c:pt>
              </c:strCache>
            </c:strRef>
          </c:tx>
          <c:cat>
            <c:strRef>
              <c:f>Mezivýpočet!$G$33:$K$33</c:f>
              <c:strCache>
                <c:ptCount val="5"/>
                <c:pt idx="0">
                  <c:v>1- velmi významné</c:v>
                </c:pt>
                <c:pt idx="1">
                  <c:v>2-významné</c:v>
                </c:pt>
                <c:pt idx="2">
                  <c:v>3-střední</c:v>
                </c:pt>
                <c:pt idx="3">
                  <c:v>4- málo významné</c:v>
                </c:pt>
                <c:pt idx="4">
                  <c:v>5- nevýznamné</c:v>
                </c:pt>
              </c:strCache>
            </c:strRef>
          </c:cat>
          <c:val>
            <c:numRef>
              <c:f>Mezivýpočet!$G$37:$K$37</c:f>
              <c:numCache>
                <c:formatCode>General</c:formatCode>
                <c:ptCount val="5"/>
                <c:pt idx="0">
                  <c:v>7</c:v>
                </c:pt>
                <c:pt idx="1">
                  <c:v>4</c:v>
                </c:pt>
                <c:pt idx="2">
                  <c:v>0</c:v>
                </c:pt>
                <c:pt idx="3">
                  <c:v>0</c:v>
                </c:pt>
                <c:pt idx="4">
                  <c:v>0</c:v>
                </c:pt>
              </c:numCache>
            </c:numRef>
          </c:val>
        </c:ser>
        <c:ser>
          <c:idx val="4"/>
          <c:order val="4"/>
          <c:tx>
            <c:strRef>
              <c:f>Mezivýpočet!$A$38:$F$38</c:f>
              <c:strCache>
                <c:ptCount val="1"/>
                <c:pt idx="0">
                  <c:v>Nedostatečná či složitá legislativa	</c:v>
                </c:pt>
              </c:strCache>
            </c:strRef>
          </c:tx>
          <c:cat>
            <c:strRef>
              <c:f>Mezivýpočet!$G$33:$K$33</c:f>
              <c:strCache>
                <c:ptCount val="5"/>
                <c:pt idx="0">
                  <c:v>1- velmi významné</c:v>
                </c:pt>
                <c:pt idx="1">
                  <c:v>2-významné</c:v>
                </c:pt>
                <c:pt idx="2">
                  <c:v>3-střední</c:v>
                </c:pt>
                <c:pt idx="3">
                  <c:v>4- málo významné</c:v>
                </c:pt>
                <c:pt idx="4">
                  <c:v>5- nevýznamné</c:v>
                </c:pt>
              </c:strCache>
            </c:strRef>
          </c:cat>
          <c:val>
            <c:numRef>
              <c:f>Mezivýpočet!$G$38:$K$38</c:f>
              <c:numCache>
                <c:formatCode>General</c:formatCode>
                <c:ptCount val="5"/>
                <c:pt idx="0">
                  <c:v>2</c:v>
                </c:pt>
                <c:pt idx="1">
                  <c:v>0</c:v>
                </c:pt>
                <c:pt idx="2">
                  <c:v>1</c:v>
                </c:pt>
                <c:pt idx="3">
                  <c:v>3</c:v>
                </c:pt>
                <c:pt idx="4">
                  <c:v>0</c:v>
                </c:pt>
              </c:numCache>
            </c:numRef>
          </c:val>
        </c:ser>
        <c:ser>
          <c:idx val="5"/>
          <c:order val="5"/>
          <c:tx>
            <c:strRef>
              <c:f>Mezivýpočet!$A$39:$F$39</c:f>
              <c:strCache>
                <c:ptCount val="1"/>
                <c:pt idx="0">
                  <c:v>Jiné</c:v>
                </c:pt>
              </c:strCache>
            </c:strRef>
          </c:tx>
          <c:cat>
            <c:strRef>
              <c:f>Mezivýpočet!$G$33:$K$33</c:f>
              <c:strCache>
                <c:ptCount val="5"/>
                <c:pt idx="0">
                  <c:v>1- velmi významné</c:v>
                </c:pt>
                <c:pt idx="1">
                  <c:v>2-významné</c:v>
                </c:pt>
                <c:pt idx="2">
                  <c:v>3-střední</c:v>
                </c:pt>
                <c:pt idx="3">
                  <c:v>4- málo významné</c:v>
                </c:pt>
                <c:pt idx="4">
                  <c:v>5- nevýznamné</c:v>
                </c:pt>
              </c:strCache>
            </c:strRef>
          </c:cat>
          <c:val>
            <c:numRef>
              <c:f>Mezivýpočet!$G$39:$K$39</c:f>
              <c:numCache>
                <c:formatCode>General</c:formatCode>
                <c:ptCount val="5"/>
                <c:pt idx="0">
                  <c:v>7</c:v>
                </c:pt>
                <c:pt idx="1">
                  <c:v>2</c:v>
                </c:pt>
                <c:pt idx="2">
                  <c:v>2</c:v>
                </c:pt>
                <c:pt idx="3">
                  <c:v>0</c:v>
                </c:pt>
                <c:pt idx="4">
                  <c:v>0</c:v>
                </c:pt>
              </c:numCache>
            </c:numRef>
          </c:val>
        </c:ser>
        <c:axId val="69236224"/>
        <c:axId val="69238144"/>
      </c:barChart>
      <c:catAx>
        <c:axId val="69236224"/>
        <c:scaling>
          <c:orientation val="minMax"/>
        </c:scaling>
        <c:axPos val="b"/>
        <c:title>
          <c:tx>
            <c:rich>
              <a:bodyPr/>
              <a:lstStyle/>
              <a:p>
                <a:pPr>
                  <a:defRPr sz="1000"/>
                </a:pPr>
                <a:r>
                  <a:rPr lang="cs-CZ" sz="1000" b="0"/>
                  <a:t>významnost bariéry </a:t>
                </a:r>
              </a:p>
            </c:rich>
          </c:tx>
        </c:title>
        <c:numFmt formatCode="General" sourceLinked="1"/>
        <c:tickLblPos val="nextTo"/>
        <c:txPr>
          <a:bodyPr/>
          <a:lstStyle/>
          <a:p>
            <a:pPr>
              <a:defRPr sz="900" b="0"/>
            </a:pPr>
            <a:endParaRPr lang="cs-CZ"/>
          </a:p>
        </c:txPr>
        <c:crossAx val="69238144"/>
        <c:crosses val="autoZero"/>
        <c:auto val="1"/>
        <c:lblAlgn val="ctr"/>
        <c:lblOffset val="100"/>
      </c:catAx>
      <c:valAx>
        <c:axId val="69238144"/>
        <c:scaling>
          <c:orientation val="minMax"/>
        </c:scaling>
        <c:axPos val="l"/>
        <c:majorGridlines/>
        <c:title>
          <c:tx>
            <c:rich>
              <a:bodyPr rot="0" vert="wordArtVert"/>
              <a:lstStyle/>
              <a:p>
                <a:pPr>
                  <a:defRPr/>
                </a:pPr>
                <a:r>
                  <a:rPr lang="en-US"/>
                  <a:t>četnost</a:t>
                </a:r>
              </a:p>
            </c:rich>
          </c:tx>
          <c:layout>
            <c:manualLayout>
              <c:xMode val="edge"/>
              <c:yMode val="edge"/>
              <c:x val="2.6004640456849745E-2"/>
              <c:y val="0.10715561404682772"/>
            </c:manualLayout>
          </c:layout>
        </c:title>
        <c:numFmt formatCode="General" sourceLinked="1"/>
        <c:tickLblPos val="nextTo"/>
        <c:crossAx val="69236224"/>
        <c:crosses val="autoZero"/>
        <c:crossBetween val="between"/>
      </c:valAx>
    </c:plotArea>
    <c:legend>
      <c:legendPos val="r"/>
      <c:layout>
        <c:manualLayout>
          <c:xMode val="edge"/>
          <c:yMode val="edge"/>
          <c:wMode val="edge"/>
          <c:hMode val="edge"/>
          <c:x val="0.64166650521936075"/>
          <c:y val="6.6949209252526148E-2"/>
          <c:w val="0.97679291845988492"/>
          <c:h val="0.93314982935914881"/>
        </c:manualLayout>
      </c:layout>
    </c:legend>
    <c:plotVisOnly val="1"/>
    <c:dispBlanksAs val="gap"/>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cs-CZ"/>
  <c:chart>
    <c:plotArea>
      <c:layout/>
      <c:barChart>
        <c:barDir val="col"/>
        <c:grouping val="percentStacked"/>
        <c:ser>
          <c:idx val="0"/>
          <c:order val="0"/>
          <c:tx>
            <c:strRef>
              <c:f>Mezivýpočet!$G$44</c:f>
              <c:strCache>
                <c:ptCount val="1"/>
                <c:pt idx="0">
                  <c:v>1 (naprosto vhodné až nezbytné)</c:v>
                </c:pt>
              </c:strCache>
            </c:strRef>
          </c:tx>
          <c:cat>
            <c:strRef>
              <c:f>Mezivýpočet!$A$45:$F$54</c:f>
              <c:strCache>
                <c:ptCount val="10"/>
                <c:pt idx="0">
                  <c:v>předškolní a základní vzdělávání</c:v>
                </c:pt>
                <c:pt idx="1">
                  <c:v>sociální služby</c:v>
                </c:pt>
                <c:pt idx="2">
                  <c:v>odpadové hospodářství</c:v>
                </c:pt>
                <c:pt idx="3">
                  <c:v>sdružené nákupy (úspory)</c:v>
                </c:pt>
                <c:pt idx="4">
                  <c:v>vodovody a kanalizace</c:v>
                </c:pt>
                <c:pt idx="5">
                  <c:v>cestovní ruch</c:v>
                </c:pt>
                <c:pt idx="6">
                  <c:v>krizové situace</c:v>
                </c:pt>
                <c:pt idx="7">
                  <c:v>kultura, sport, spolky</c:v>
                </c:pt>
                <c:pt idx="8">
                  <c:v>sociální podnikání, zaměstnanost</c:v>
                </c:pt>
                <c:pt idx="9">
                  <c:v>Jiné</c:v>
                </c:pt>
              </c:strCache>
            </c:strRef>
          </c:cat>
          <c:val>
            <c:numRef>
              <c:f>Mezivýpočet!$G$45:$G$54</c:f>
              <c:numCache>
                <c:formatCode>General</c:formatCode>
                <c:ptCount val="10"/>
                <c:pt idx="0">
                  <c:v>4</c:v>
                </c:pt>
                <c:pt idx="1">
                  <c:v>0</c:v>
                </c:pt>
                <c:pt idx="2">
                  <c:v>2</c:v>
                </c:pt>
                <c:pt idx="3">
                  <c:v>3</c:v>
                </c:pt>
                <c:pt idx="4">
                  <c:v>0</c:v>
                </c:pt>
                <c:pt idx="5">
                  <c:v>3</c:v>
                </c:pt>
                <c:pt idx="6">
                  <c:v>3</c:v>
                </c:pt>
                <c:pt idx="7">
                  <c:v>5</c:v>
                </c:pt>
                <c:pt idx="8">
                  <c:v>0</c:v>
                </c:pt>
                <c:pt idx="9">
                  <c:v>2</c:v>
                </c:pt>
              </c:numCache>
            </c:numRef>
          </c:val>
        </c:ser>
        <c:ser>
          <c:idx val="1"/>
          <c:order val="1"/>
          <c:tx>
            <c:strRef>
              <c:f>Mezivýpočet!$H$44</c:f>
              <c:strCache>
                <c:ptCount val="1"/>
                <c:pt idx="0">
                  <c:v> 2 (velmi vhodné)</c:v>
                </c:pt>
              </c:strCache>
            </c:strRef>
          </c:tx>
          <c:cat>
            <c:strRef>
              <c:f>Mezivýpočet!$A$45:$F$54</c:f>
              <c:strCache>
                <c:ptCount val="10"/>
                <c:pt idx="0">
                  <c:v>předškolní a základní vzdělávání</c:v>
                </c:pt>
                <c:pt idx="1">
                  <c:v>sociální služby</c:v>
                </c:pt>
                <c:pt idx="2">
                  <c:v>odpadové hospodářství</c:v>
                </c:pt>
                <c:pt idx="3">
                  <c:v>sdružené nákupy (úspory)</c:v>
                </c:pt>
                <c:pt idx="4">
                  <c:v>vodovody a kanalizace</c:v>
                </c:pt>
                <c:pt idx="5">
                  <c:v>cestovní ruch</c:v>
                </c:pt>
                <c:pt idx="6">
                  <c:v>krizové situace</c:v>
                </c:pt>
                <c:pt idx="7">
                  <c:v>kultura, sport, spolky</c:v>
                </c:pt>
                <c:pt idx="8">
                  <c:v>sociální podnikání, zaměstnanost</c:v>
                </c:pt>
                <c:pt idx="9">
                  <c:v>Jiné</c:v>
                </c:pt>
              </c:strCache>
            </c:strRef>
          </c:cat>
          <c:val>
            <c:numRef>
              <c:f>Mezivýpočet!$H$45:$H$54</c:f>
              <c:numCache>
                <c:formatCode>General</c:formatCode>
                <c:ptCount val="10"/>
                <c:pt idx="0">
                  <c:v>4</c:v>
                </c:pt>
                <c:pt idx="1">
                  <c:v>0</c:v>
                </c:pt>
                <c:pt idx="2">
                  <c:v>0</c:v>
                </c:pt>
                <c:pt idx="3">
                  <c:v>2</c:v>
                </c:pt>
                <c:pt idx="4">
                  <c:v>0</c:v>
                </c:pt>
                <c:pt idx="5">
                  <c:v>9</c:v>
                </c:pt>
                <c:pt idx="6">
                  <c:v>0</c:v>
                </c:pt>
                <c:pt idx="7">
                  <c:v>2</c:v>
                </c:pt>
                <c:pt idx="8">
                  <c:v>0</c:v>
                </c:pt>
                <c:pt idx="9">
                  <c:v>0</c:v>
                </c:pt>
              </c:numCache>
            </c:numRef>
          </c:val>
        </c:ser>
        <c:ser>
          <c:idx val="2"/>
          <c:order val="2"/>
          <c:tx>
            <c:strRef>
              <c:f>Mezivýpočet!$I$44</c:f>
              <c:strCache>
                <c:ptCount val="1"/>
                <c:pt idx="0">
                  <c:v> 3 (vhodné)</c:v>
                </c:pt>
              </c:strCache>
            </c:strRef>
          </c:tx>
          <c:cat>
            <c:strRef>
              <c:f>Mezivýpočet!$A$45:$F$54</c:f>
              <c:strCache>
                <c:ptCount val="10"/>
                <c:pt idx="0">
                  <c:v>předškolní a základní vzdělávání</c:v>
                </c:pt>
                <c:pt idx="1">
                  <c:v>sociální služby</c:v>
                </c:pt>
                <c:pt idx="2">
                  <c:v>odpadové hospodářství</c:v>
                </c:pt>
                <c:pt idx="3">
                  <c:v>sdružené nákupy (úspory)</c:v>
                </c:pt>
                <c:pt idx="4">
                  <c:v>vodovody a kanalizace</c:v>
                </c:pt>
                <c:pt idx="5">
                  <c:v>cestovní ruch</c:v>
                </c:pt>
                <c:pt idx="6">
                  <c:v>krizové situace</c:v>
                </c:pt>
                <c:pt idx="7">
                  <c:v>kultura, sport, spolky</c:v>
                </c:pt>
                <c:pt idx="8">
                  <c:v>sociální podnikání, zaměstnanost</c:v>
                </c:pt>
                <c:pt idx="9">
                  <c:v>Jiné</c:v>
                </c:pt>
              </c:strCache>
            </c:strRef>
          </c:cat>
          <c:val>
            <c:numRef>
              <c:f>Mezivýpočet!$I$45:$I$54</c:f>
              <c:numCache>
                <c:formatCode>General</c:formatCode>
                <c:ptCount val="10"/>
                <c:pt idx="0">
                  <c:v>3</c:v>
                </c:pt>
                <c:pt idx="1">
                  <c:v>6</c:v>
                </c:pt>
                <c:pt idx="2">
                  <c:v>3</c:v>
                </c:pt>
                <c:pt idx="3">
                  <c:v>5</c:v>
                </c:pt>
                <c:pt idx="4">
                  <c:v>1</c:v>
                </c:pt>
                <c:pt idx="5">
                  <c:v>0</c:v>
                </c:pt>
                <c:pt idx="6">
                  <c:v>4</c:v>
                </c:pt>
                <c:pt idx="7">
                  <c:v>6</c:v>
                </c:pt>
                <c:pt idx="8">
                  <c:v>3</c:v>
                </c:pt>
                <c:pt idx="9">
                  <c:v>0</c:v>
                </c:pt>
              </c:numCache>
            </c:numRef>
          </c:val>
        </c:ser>
        <c:ser>
          <c:idx val="3"/>
          <c:order val="3"/>
          <c:tx>
            <c:strRef>
              <c:f>Mezivýpočet!$J$44</c:f>
              <c:strCache>
                <c:ptCount val="1"/>
                <c:pt idx="0">
                  <c:v> 4 (spíše nevhodné)</c:v>
                </c:pt>
              </c:strCache>
            </c:strRef>
          </c:tx>
          <c:cat>
            <c:strRef>
              <c:f>Mezivýpočet!$A$45:$F$54</c:f>
              <c:strCache>
                <c:ptCount val="10"/>
                <c:pt idx="0">
                  <c:v>předškolní a základní vzdělávání</c:v>
                </c:pt>
                <c:pt idx="1">
                  <c:v>sociální služby</c:v>
                </c:pt>
                <c:pt idx="2">
                  <c:v>odpadové hospodářství</c:v>
                </c:pt>
                <c:pt idx="3">
                  <c:v>sdružené nákupy (úspory)</c:v>
                </c:pt>
                <c:pt idx="4">
                  <c:v>vodovody a kanalizace</c:v>
                </c:pt>
                <c:pt idx="5">
                  <c:v>cestovní ruch</c:v>
                </c:pt>
                <c:pt idx="6">
                  <c:v>krizové situace</c:v>
                </c:pt>
                <c:pt idx="7">
                  <c:v>kultura, sport, spolky</c:v>
                </c:pt>
                <c:pt idx="8">
                  <c:v>sociální podnikání, zaměstnanost</c:v>
                </c:pt>
                <c:pt idx="9">
                  <c:v>Jiné</c:v>
                </c:pt>
              </c:strCache>
            </c:strRef>
          </c:cat>
          <c:val>
            <c:numRef>
              <c:f>Mezivýpočet!$J$45:$J$54</c:f>
              <c:numCache>
                <c:formatCode>General</c:formatCode>
                <c:ptCount val="10"/>
                <c:pt idx="0">
                  <c:v>1</c:v>
                </c:pt>
                <c:pt idx="1">
                  <c:v>6</c:v>
                </c:pt>
                <c:pt idx="2">
                  <c:v>5</c:v>
                </c:pt>
                <c:pt idx="3">
                  <c:v>3</c:v>
                </c:pt>
                <c:pt idx="4">
                  <c:v>4</c:v>
                </c:pt>
                <c:pt idx="5">
                  <c:v>2</c:v>
                </c:pt>
                <c:pt idx="6">
                  <c:v>4</c:v>
                </c:pt>
                <c:pt idx="7">
                  <c:v>0</c:v>
                </c:pt>
                <c:pt idx="8">
                  <c:v>7</c:v>
                </c:pt>
                <c:pt idx="9">
                  <c:v>0</c:v>
                </c:pt>
              </c:numCache>
            </c:numRef>
          </c:val>
        </c:ser>
        <c:ser>
          <c:idx val="4"/>
          <c:order val="4"/>
          <c:tx>
            <c:strRef>
              <c:f>Mezivýpočet!$K$44</c:f>
              <c:strCache>
                <c:ptCount val="1"/>
                <c:pt idx="0">
                  <c:v> 5 (naprosto nevhodné). </c:v>
                </c:pt>
              </c:strCache>
            </c:strRef>
          </c:tx>
          <c:cat>
            <c:strRef>
              <c:f>Mezivýpočet!$A$45:$F$54</c:f>
              <c:strCache>
                <c:ptCount val="10"/>
                <c:pt idx="0">
                  <c:v>předškolní a základní vzdělávání</c:v>
                </c:pt>
                <c:pt idx="1">
                  <c:v>sociální služby</c:v>
                </c:pt>
                <c:pt idx="2">
                  <c:v>odpadové hospodářství</c:v>
                </c:pt>
                <c:pt idx="3">
                  <c:v>sdružené nákupy (úspory)</c:v>
                </c:pt>
                <c:pt idx="4">
                  <c:v>vodovody a kanalizace</c:v>
                </c:pt>
                <c:pt idx="5">
                  <c:v>cestovní ruch</c:v>
                </c:pt>
                <c:pt idx="6">
                  <c:v>krizové situace</c:v>
                </c:pt>
                <c:pt idx="7">
                  <c:v>kultura, sport, spolky</c:v>
                </c:pt>
                <c:pt idx="8">
                  <c:v>sociální podnikání, zaměstnanost</c:v>
                </c:pt>
                <c:pt idx="9">
                  <c:v>Jiné</c:v>
                </c:pt>
              </c:strCache>
            </c:strRef>
          </c:cat>
          <c:val>
            <c:numRef>
              <c:f>Mezivýpočet!$K$45:$K$54</c:f>
              <c:numCache>
                <c:formatCode>General</c:formatCode>
                <c:ptCount val="10"/>
                <c:pt idx="0">
                  <c:v>2</c:v>
                </c:pt>
                <c:pt idx="1">
                  <c:v>2</c:v>
                </c:pt>
                <c:pt idx="2">
                  <c:v>3</c:v>
                </c:pt>
                <c:pt idx="3">
                  <c:v>1</c:v>
                </c:pt>
                <c:pt idx="4">
                  <c:v>7</c:v>
                </c:pt>
                <c:pt idx="5">
                  <c:v>0</c:v>
                </c:pt>
                <c:pt idx="6">
                  <c:v>2</c:v>
                </c:pt>
                <c:pt idx="7">
                  <c:v>0</c:v>
                </c:pt>
                <c:pt idx="8">
                  <c:v>1</c:v>
                </c:pt>
                <c:pt idx="9">
                  <c:v>0</c:v>
                </c:pt>
              </c:numCache>
            </c:numRef>
          </c:val>
        </c:ser>
        <c:overlap val="100"/>
        <c:axId val="110311680"/>
        <c:axId val="110317952"/>
      </c:barChart>
      <c:catAx>
        <c:axId val="110311680"/>
        <c:scaling>
          <c:orientation val="minMax"/>
        </c:scaling>
        <c:axPos val="b"/>
        <c:title>
          <c:tx>
            <c:rich>
              <a:bodyPr/>
              <a:lstStyle/>
              <a:p>
                <a:pPr>
                  <a:defRPr sz="1000"/>
                </a:pPr>
                <a:r>
                  <a:rPr lang="cs-CZ" sz="1000" b="0"/>
                  <a:t>oblasti</a:t>
                </a:r>
                <a:r>
                  <a:rPr lang="cs-CZ" sz="1000" b="0" baseline="0"/>
                  <a:t> spolupráce </a:t>
                </a:r>
                <a:endParaRPr lang="cs-CZ" sz="1000" b="0"/>
              </a:p>
            </c:rich>
          </c:tx>
          <c:layout>
            <c:manualLayout>
              <c:xMode val="edge"/>
              <c:yMode val="edge"/>
              <c:x val="0.52001595954351865"/>
              <c:y val="0.83082287308228742"/>
            </c:manualLayout>
          </c:layout>
        </c:title>
        <c:numFmt formatCode="General" sourceLinked="1"/>
        <c:tickLblPos val="nextTo"/>
        <c:txPr>
          <a:bodyPr/>
          <a:lstStyle/>
          <a:p>
            <a:pPr>
              <a:defRPr sz="900" b="0"/>
            </a:pPr>
            <a:endParaRPr lang="cs-CZ"/>
          </a:p>
        </c:txPr>
        <c:crossAx val="110317952"/>
        <c:crosses val="autoZero"/>
        <c:auto val="1"/>
        <c:lblAlgn val="ctr"/>
        <c:lblOffset val="100"/>
      </c:catAx>
      <c:valAx>
        <c:axId val="110317952"/>
        <c:scaling>
          <c:orientation val="minMax"/>
        </c:scaling>
        <c:axPos val="l"/>
        <c:majorGridlines/>
        <c:title>
          <c:tx>
            <c:rich>
              <a:bodyPr rot="-5400000" vert="horz"/>
              <a:lstStyle/>
              <a:p>
                <a:pPr>
                  <a:defRPr b="0"/>
                </a:pPr>
                <a:r>
                  <a:rPr lang="en-US" sz="1100" b="0"/>
                  <a:t>% z celkového počtu odpovědí</a:t>
                </a:r>
              </a:p>
            </c:rich>
          </c:tx>
          <c:layout>
            <c:manualLayout>
              <c:xMode val="edge"/>
              <c:yMode val="edge"/>
              <c:x val="7.3937104015844177E-2"/>
              <c:y val="7.5687631096322164E-2"/>
            </c:manualLayout>
          </c:layout>
        </c:title>
        <c:numFmt formatCode="0%" sourceLinked="1"/>
        <c:tickLblPos val="nextTo"/>
        <c:crossAx val="110311680"/>
        <c:crosses val="autoZero"/>
        <c:crossBetween val="between"/>
      </c:valAx>
    </c:plotArea>
    <c:legend>
      <c:legendPos val="r"/>
      <c:layout/>
    </c:legend>
    <c:plotVisOnly val="1"/>
    <c:dispBlanksAs val="gap"/>
  </c:chart>
  <c:spPr>
    <a:ln>
      <a:no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cs-CZ"/>
  <c:chart>
    <c:view3D>
      <c:rotX val="10"/>
      <c:rotY val="40"/>
      <c:depthPercent val="100"/>
      <c:perspective val="30"/>
    </c:view3D>
    <c:plotArea>
      <c:layout>
        <c:manualLayout>
          <c:layoutTarget val="inner"/>
          <c:xMode val="edge"/>
          <c:yMode val="edge"/>
          <c:x val="0.11906331708536433"/>
          <c:y val="3.893071169572012E-2"/>
          <c:w val="0.6501623297087864"/>
          <c:h val="0.50828182604342087"/>
        </c:manualLayout>
      </c:layout>
      <c:line3DChart>
        <c:grouping val="standard"/>
        <c:ser>
          <c:idx val="0"/>
          <c:order val="0"/>
          <c:tx>
            <c:strRef>
              <c:f>Mezivýpočet!$G$58</c:f>
              <c:strCache>
                <c:ptCount val="1"/>
                <c:pt idx="0">
                  <c:v>ano</c:v>
                </c:pt>
              </c:strCache>
            </c:strRef>
          </c:tx>
          <c:cat>
            <c:strRef>
              <c:f>Mezivýpočet!$A$59:$F$68</c:f>
              <c:strCache>
                <c:ptCount val="10"/>
                <c:pt idx="0">
                  <c:v>předškolní a základní vzdělávání</c:v>
                </c:pt>
                <c:pt idx="1">
                  <c:v>sociální služby</c:v>
                </c:pt>
                <c:pt idx="2">
                  <c:v>odpadové hospodářství</c:v>
                </c:pt>
                <c:pt idx="3">
                  <c:v>sdružené nákupy (úspory)</c:v>
                </c:pt>
                <c:pt idx="4">
                  <c:v>vodovody a kanalizace</c:v>
                </c:pt>
                <c:pt idx="5">
                  <c:v>cestovní ruch</c:v>
                </c:pt>
                <c:pt idx="6">
                  <c:v>krizové situace</c:v>
                </c:pt>
                <c:pt idx="7">
                  <c:v>kultura, sport, spolky</c:v>
                </c:pt>
                <c:pt idx="8">
                  <c:v>sociální podnikání, zaměstnanost</c:v>
                </c:pt>
                <c:pt idx="9">
                  <c:v>Jiné</c:v>
                </c:pt>
              </c:strCache>
            </c:strRef>
          </c:cat>
          <c:val>
            <c:numRef>
              <c:f>Mezivýpočet!$G$59:$G$68</c:f>
              <c:numCache>
                <c:formatCode>General</c:formatCode>
                <c:ptCount val="10"/>
                <c:pt idx="0">
                  <c:v>7</c:v>
                </c:pt>
                <c:pt idx="1">
                  <c:v>1</c:v>
                </c:pt>
                <c:pt idx="2">
                  <c:v>2</c:v>
                </c:pt>
                <c:pt idx="3">
                  <c:v>8</c:v>
                </c:pt>
                <c:pt idx="4">
                  <c:v>1</c:v>
                </c:pt>
                <c:pt idx="5">
                  <c:v>10</c:v>
                </c:pt>
                <c:pt idx="6">
                  <c:v>7</c:v>
                </c:pt>
                <c:pt idx="7">
                  <c:v>9</c:v>
                </c:pt>
                <c:pt idx="8">
                  <c:v>0</c:v>
                </c:pt>
                <c:pt idx="9">
                  <c:v>1</c:v>
                </c:pt>
              </c:numCache>
            </c:numRef>
          </c:val>
        </c:ser>
        <c:ser>
          <c:idx val="1"/>
          <c:order val="1"/>
          <c:tx>
            <c:strRef>
              <c:f>Mezivýpočet!$H$58</c:f>
              <c:strCache>
                <c:ptCount val="1"/>
                <c:pt idx="0">
                  <c:v>ne, ale chceme</c:v>
                </c:pt>
              </c:strCache>
            </c:strRef>
          </c:tx>
          <c:cat>
            <c:strRef>
              <c:f>Mezivýpočet!$A$59:$F$68</c:f>
              <c:strCache>
                <c:ptCount val="10"/>
                <c:pt idx="0">
                  <c:v>předškolní a základní vzdělávání</c:v>
                </c:pt>
                <c:pt idx="1">
                  <c:v>sociální služby</c:v>
                </c:pt>
                <c:pt idx="2">
                  <c:v>odpadové hospodářství</c:v>
                </c:pt>
                <c:pt idx="3">
                  <c:v>sdružené nákupy (úspory)</c:v>
                </c:pt>
                <c:pt idx="4">
                  <c:v>vodovody a kanalizace</c:v>
                </c:pt>
                <c:pt idx="5">
                  <c:v>cestovní ruch</c:v>
                </c:pt>
                <c:pt idx="6">
                  <c:v>krizové situace</c:v>
                </c:pt>
                <c:pt idx="7">
                  <c:v>kultura, sport, spolky</c:v>
                </c:pt>
                <c:pt idx="8">
                  <c:v>sociální podnikání, zaměstnanost</c:v>
                </c:pt>
                <c:pt idx="9">
                  <c:v>Jiné</c:v>
                </c:pt>
              </c:strCache>
            </c:strRef>
          </c:cat>
          <c:val>
            <c:numRef>
              <c:f>Mezivýpočet!$H$59:$H$68</c:f>
              <c:numCache>
                <c:formatCode>General</c:formatCode>
                <c:ptCount val="10"/>
                <c:pt idx="0">
                  <c:v>4</c:v>
                </c:pt>
                <c:pt idx="1">
                  <c:v>3</c:v>
                </c:pt>
                <c:pt idx="2">
                  <c:v>1</c:v>
                </c:pt>
                <c:pt idx="3">
                  <c:v>2</c:v>
                </c:pt>
                <c:pt idx="4">
                  <c:v>0</c:v>
                </c:pt>
                <c:pt idx="5">
                  <c:v>2</c:v>
                </c:pt>
                <c:pt idx="6">
                  <c:v>2</c:v>
                </c:pt>
                <c:pt idx="7">
                  <c:v>2</c:v>
                </c:pt>
                <c:pt idx="8">
                  <c:v>2</c:v>
                </c:pt>
                <c:pt idx="9">
                  <c:v>2</c:v>
                </c:pt>
              </c:numCache>
            </c:numRef>
          </c:val>
        </c:ser>
        <c:ser>
          <c:idx val="2"/>
          <c:order val="2"/>
          <c:tx>
            <c:strRef>
              <c:f>Mezivýpočet!$I$58</c:f>
              <c:strCache>
                <c:ptCount val="1"/>
                <c:pt idx="0">
                  <c:v>ne</c:v>
                </c:pt>
              </c:strCache>
            </c:strRef>
          </c:tx>
          <c:cat>
            <c:strRef>
              <c:f>Mezivýpočet!$A$59:$F$68</c:f>
              <c:strCache>
                <c:ptCount val="10"/>
                <c:pt idx="0">
                  <c:v>předškolní a základní vzdělávání</c:v>
                </c:pt>
                <c:pt idx="1">
                  <c:v>sociální služby</c:v>
                </c:pt>
                <c:pt idx="2">
                  <c:v>odpadové hospodářství</c:v>
                </c:pt>
                <c:pt idx="3">
                  <c:v>sdružené nákupy (úspory)</c:v>
                </c:pt>
                <c:pt idx="4">
                  <c:v>vodovody a kanalizace</c:v>
                </c:pt>
                <c:pt idx="5">
                  <c:v>cestovní ruch</c:v>
                </c:pt>
                <c:pt idx="6">
                  <c:v>krizové situace</c:v>
                </c:pt>
                <c:pt idx="7">
                  <c:v>kultura, sport, spolky</c:v>
                </c:pt>
                <c:pt idx="8">
                  <c:v>sociální podnikání, zaměstnanost</c:v>
                </c:pt>
                <c:pt idx="9">
                  <c:v>Jiné</c:v>
                </c:pt>
              </c:strCache>
            </c:strRef>
          </c:cat>
          <c:val>
            <c:numRef>
              <c:f>Mezivýpočet!$I$59:$I$68</c:f>
              <c:numCache>
                <c:formatCode>General</c:formatCode>
                <c:ptCount val="10"/>
                <c:pt idx="0">
                  <c:v>3</c:v>
                </c:pt>
                <c:pt idx="1">
                  <c:v>10</c:v>
                </c:pt>
                <c:pt idx="2">
                  <c:v>10</c:v>
                </c:pt>
                <c:pt idx="3">
                  <c:v>4</c:v>
                </c:pt>
                <c:pt idx="4">
                  <c:v>11</c:v>
                </c:pt>
                <c:pt idx="5">
                  <c:v>2</c:v>
                </c:pt>
                <c:pt idx="6">
                  <c:v>4</c:v>
                </c:pt>
                <c:pt idx="7">
                  <c:v>2</c:v>
                </c:pt>
                <c:pt idx="8">
                  <c:v>9</c:v>
                </c:pt>
                <c:pt idx="9">
                  <c:v>0</c:v>
                </c:pt>
              </c:numCache>
            </c:numRef>
          </c:val>
        </c:ser>
        <c:axId val="111150976"/>
        <c:axId val="111161344"/>
        <c:axId val="69271040"/>
      </c:line3DChart>
      <c:catAx>
        <c:axId val="111150976"/>
        <c:scaling>
          <c:orientation val="minMax"/>
        </c:scaling>
        <c:axPos val="b"/>
        <c:title>
          <c:tx>
            <c:rich>
              <a:bodyPr/>
              <a:lstStyle/>
              <a:p>
                <a:pPr>
                  <a:defRPr sz="1000"/>
                </a:pPr>
                <a:r>
                  <a:rPr lang="cs-CZ" sz="1000" b="0"/>
                  <a:t>oblasti spolupráce</a:t>
                </a:r>
              </a:p>
            </c:rich>
          </c:tx>
          <c:layout>
            <c:manualLayout>
              <c:xMode val="edge"/>
              <c:yMode val="edge"/>
              <c:x val="0.57058881790719551"/>
              <c:y val="0.72466979199854353"/>
            </c:manualLayout>
          </c:layout>
        </c:title>
        <c:numFmt formatCode="General" sourceLinked="1"/>
        <c:tickLblPos val="nextTo"/>
        <c:txPr>
          <a:bodyPr/>
          <a:lstStyle/>
          <a:p>
            <a:pPr>
              <a:defRPr sz="900" b="0"/>
            </a:pPr>
            <a:endParaRPr lang="cs-CZ"/>
          </a:p>
        </c:txPr>
        <c:crossAx val="111161344"/>
        <c:crosses val="autoZero"/>
        <c:auto val="1"/>
        <c:lblAlgn val="ctr"/>
        <c:lblOffset val="100"/>
      </c:catAx>
      <c:valAx>
        <c:axId val="111161344"/>
        <c:scaling>
          <c:orientation val="minMax"/>
        </c:scaling>
        <c:axPos val="l"/>
        <c:majorGridlines/>
        <c:title>
          <c:tx>
            <c:rich>
              <a:bodyPr rot="0" vert="wordArtVert"/>
              <a:lstStyle/>
              <a:p>
                <a:pPr>
                  <a:defRPr/>
                </a:pPr>
                <a:r>
                  <a:rPr lang="en-US"/>
                  <a:t>četnost</a:t>
                </a:r>
              </a:p>
            </c:rich>
          </c:tx>
          <c:layout>
            <c:manualLayout>
              <c:xMode val="edge"/>
              <c:yMode val="edge"/>
              <c:x val="8.7028574258406377E-2"/>
              <c:y val="3.8930711695720113E-2"/>
            </c:manualLayout>
          </c:layout>
        </c:title>
        <c:numFmt formatCode="General" sourceLinked="1"/>
        <c:tickLblPos val="nextTo"/>
        <c:crossAx val="111150976"/>
        <c:crosses val="autoZero"/>
        <c:crossBetween val="between"/>
      </c:valAx>
      <c:serAx>
        <c:axId val="69271040"/>
        <c:scaling>
          <c:orientation val="minMax"/>
        </c:scaling>
        <c:delete val="1"/>
        <c:axPos val="b"/>
        <c:tickLblPos val="none"/>
        <c:crossAx val="111161344"/>
        <c:crosses val="autoZero"/>
      </c:serAx>
      <c:spPr>
        <a:noFill/>
        <a:ln w="25400">
          <a:noFill/>
        </a:ln>
      </c:spPr>
    </c:plotArea>
    <c:legend>
      <c:legendPos val="r"/>
      <c:layout>
        <c:manualLayout>
          <c:xMode val="edge"/>
          <c:yMode val="edge"/>
          <c:x val="0.8629972762838608"/>
          <c:y val="0.22977106185426244"/>
          <c:w val="0.1370027237161392"/>
          <c:h val="0.50962905648354651"/>
        </c:manualLayout>
      </c:layout>
    </c:legend>
    <c:plotVisOnly val="1"/>
    <c:dispBlanksAs val="gap"/>
  </c:chart>
  <c:spPr>
    <a:ln>
      <a:noFill/>
    </a:ln>
  </c:sp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cs-CZ"/>
  <c:style val="18"/>
  <c:chart>
    <c:view3D>
      <c:rotX val="25"/>
      <c:rotY val="30"/>
      <c:depthPercent val="100"/>
      <c:perspective val="0"/>
    </c:view3D>
    <c:plotArea>
      <c:layout>
        <c:manualLayout>
          <c:layoutTarget val="inner"/>
          <c:xMode val="edge"/>
          <c:yMode val="edge"/>
          <c:x val="0.14037945801239454"/>
          <c:y val="4.669829520521291E-2"/>
          <c:w val="0.60482348962278076"/>
          <c:h val="0.47402170943143146"/>
        </c:manualLayout>
      </c:layout>
      <c:line3DChart>
        <c:grouping val="standard"/>
        <c:ser>
          <c:idx val="0"/>
          <c:order val="0"/>
          <c:tx>
            <c:strRef>
              <c:f>Mezivýpočet!$G$74</c:f>
              <c:strCache>
                <c:ptCount val="1"/>
                <c:pt idx="0">
                  <c:v>1-nevhodná </c:v>
                </c:pt>
              </c:strCache>
            </c:strRef>
          </c:tx>
          <c:cat>
            <c:strRef>
              <c:f>Mezivýpočet!$A$75:$F$80</c:f>
              <c:strCache>
                <c:ptCount val="6"/>
                <c:pt idx="0">
                  <c:v>Neformální spolupráce mezi obcemi</c:v>
                </c:pt>
                <c:pt idx="1">
                  <c:v>Shromáždění představitelů obcí v rámci projektu Podpora meziobecní spolupráce</c:v>
                </c:pt>
                <c:pt idx="2">
                  <c:v>Smlouvy mezi obcemi</c:v>
                </c:pt>
                <c:pt idx="3">
                  <c:v>Společné organizace a firmy	</c:v>
                </c:pt>
                <c:pt idx="4">
                  <c:v>Stávající mikroregion (DSO)</c:v>
                </c:pt>
                <c:pt idx="5">
                  <c:v>Jiné</c:v>
                </c:pt>
              </c:strCache>
            </c:strRef>
          </c:cat>
          <c:val>
            <c:numRef>
              <c:f>Mezivýpočet!$G$75:$G$80</c:f>
              <c:numCache>
                <c:formatCode>General</c:formatCode>
                <c:ptCount val="6"/>
                <c:pt idx="0">
                  <c:v>0</c:v>
                </c:pt>
                <c:pt idx="1">
                  <c:v>0</c:v>
                </c:pt>
                <c:pt idx="2">
                  <c:v>0</c:v>
                </c:pt>
                <c:pt idx="3">
                  <c:v>2</c:v>
                </c:pt>
                <c:pt idx="4">
                  <c:v>0</c:v>
                </c:pt>
                <c:pt idx="5">
                  <c:v>0</c:v>
                </c:pt>
              </c:numCache>
            </c:numRef>
          </c:val>
        </c:ser>
        <c:ser>
          <c:idx val="1"/>
          <c:order val="1"/>
          <c:tx>
            <c:strRef>
              <c:f>Mezivýpočet!$H$74</c:f>
              <c:strCache>
                <c:ptCount val="1"/>
                <c:pt idx="0">
                  <c:v>2-spíše nevhodná</c:v>
                </c:pt>
              </c:strCache>
            </c:strRef>
          </c:tx>
          <c:cat>
            <c:strRef>
              <c:f>Mezivýpočet!$A$75:$F$80</c:f>
              <c:strCache>
                <c:ptCount val="6"/>
                <c:pt idx="0">
                  <c:v>Neformální spolupráce mezi obcemi</c:v>
                </c:pt>
                <c:pt idx="1">
                  <c:v>Shromáždění představitelů obcí v rámci projektu Podpora meziobecní spolupráce</c:v>
                </c:pt>
                <c:pt idx="2">
                  <c:v>Smlouvy mezi obcemi</c:v>
                </c:pt>
                <c:pt idx="3">
                  <c:v>Společné organizace a firmy	</c:v>
                </c:pt>
                <c:pt idx="4">
                  <c:v>Stávající mikroregion (DSO)</c:v>
                </c:pt>
                <c:pt idx="5">
                  <c:v>Jiné</c:v>
                </c:pt>
              </c:strCache>
            </c:strRef>
          </c:cat>
          <c:val>
            <c:numRef>
              <c:f>Mezivýpočet!$H$75:$H$80</c:f>
              <c:numCache>
                <c:formatCode>General</c:formatCode>
                <c:ptCount val="6"/>
                <c:pt idx="0">
                  <c:v>0</c:v>
                </c:pt>
                <c:pt idx="1">
                  <c:v>0</c:v>
                </c:pt>
                <c:pt idx="2">
                  <c:v>2</c:v>
                </c:pt>
                <c:pt idx="3">
                  <c:v>1</c:v>
                </c:pt>
                <c:pt idx="4">
                  <c:v>1</c:v>
                </c:pt>
                <c:pt idx="5">
                  <c:v>0</c:v>
                </c:pt>
              </c:numCache>
            </c:numRef>
          </c:val>
        </c:ser>
        <c:ser>
          <c:idx val="2"/>
          <c:order val="2"/>
          <c:tx>
            <c:strRef>
              <c:f>Mezivýpočet!$I$74</c:f>
              <c:strCache>
                <c:ptCount val="1"/>
                <c:pt idx="0">
                  <c:v>3-vhodná </c:v>
                </c:pt>
              </c:strCache>
            </c:strRef>
          </c:tx>
          <c:cat>
            <c:strRef>
              <c:f>Mezivýpočet!$A$75:$F$80</c:f>
              <c:strCache>
                <c:ptCount val="6"/>
                <c:pt idx="0">
                  <c:v>Neformální spolupráce mezi obcemi</c:v>
                </c:pt>
                <c:pt idx="1">
                  <c:v>Shromáždění představitelů obcí v rámci projektu Podpora meziobecní spolupráce</c:v>
                </c:pt>
                <c:pt idx="2">
                  <c:v>Smlouvy mezi obcemi</c:v>
                </c:pt>
                <c:pt idx="3">
                  <c:v>Společné organizace a firmy	</c:v>
                </c:pt>
                <c:pt idx="4">
                  <c:v>Stávající mikroregion (DSO)</c:v>
                </c:pt>
                <c:pt idx="5">
                  <c:v>Jiné</c:v>
                </c:pt>
              </c:strCache>
            </c:strRef>
          </c:cat>
          <c:val>
            <c:numRef>
              <c:f>Mezivýpočet!$I$75:$I$80</c:f>
              <c:numCache>
                <c:formatCode>General</c:formatCode>
                <c:ptCount val="6"/>
                <c:pt idx="0">
                  <c:v>4</c:v>
                </c:pt>
                <c:pt idx="1">
                  <c:v>1</c:v>
                </c:pt>
                <c:pt idx="2">
                  <c:v>0</c:v>
                </c:pt>
                <c:pt idx="3">
                  <c:v>0</c:v>
                </c:pt>
                <c:pt idx="4">
                  <c:v>4</c:v>
                </c:pt>
                <c:pt idx="5">
                  <c:v>2</c:v>
                </c:pt>
              </c:numCache>
            </c:numRef>
          </c:val>
        </c:ser>
        <c:ser>
          <c:idx val="3"/>
          <c:order val="3"/>
          <c:tx>
            <c:strRef>
              <c:f>Mezivýpočet!$J$74</c:f>
              <c:strCache>
                <c:ptCount val="1"/>
                <c:pt idx="0">
                  <c:v>4-velmi vhodná</c:v>
                </c:pt>
              </c:strCache>
            </c:strRef>
          </c:tx>
          <c:cat>
            <c:strRef>
              <c:f>Mezivýpočet!$A$75:$F$80</c:f>
              <c:strCache>
                <c:ptCount val="6"/>
                <c:pt idx="0">
                  <c:v>Neformální spolupráce mezi obcemi</c:v>
                </c:pt>
                <c:pt idx="1">
                  <c:v>Shromáždění představitelů obcí v rámci projektu Podpora meziobecní spolupráce</c:v>
                </c:pt>
                <c:pt idx="2">
                  <c:v>Smlouvy mezi obcemi</c:v>
                </c:pt>
                <c:pt idx="3">
                  <c:v>Společné organizace a firmy	</c:v>
                </c:pt>
                <c:pt idx="4">
                  <c:v>Stávající mikroregion (DSO)</c:v>
                </c:pt>
                <c:pt idx="5">
                  <c:v>Jiné</c:v>
                </c:pt>
              </c:strCache>
            </c:strRef>
          </c:cat>
          <c:val>
            <c:numRef>
              <c:f>Mezivýpočet!$J$75:$J$80</c:f>
              <c:numCache>
                <c:formatCode>General</c:formatCode>
                <c:ptCount val="6"/>
                <c:pt idx="0">
                  <c:v>6</c:v>
                </c:pt>
                <c:pt idx="1">
                  <c:v>0</c:v>
                </c:pt>
                <c:pt idx="2">
                  <c:v>1</c:v>
                </c:pt>
                <c:pt idx="3">
                  <c:v>0</c:v>
                </c:pt>
                <c:pt idx="4">
                  <c:v>4</c:v>
                </c:pt>
                <c:pt idx="5">
                  <c:v>2</c:v>
                </c:pt>
              </c:numCache>
            </c:numRef>
          </c:val>
        </c:ser>
        <c:ser>
          <c:idx val="4"/>
          <c:order val="4"/>
          <c:tx>
            <c:strRef>
              <c:f>Mezivýpočet!$K$74</c:f>
              <c:strCache>
                <c:ptCount val="1"/>
                <c:pt idx="0">
                  <c:v>5- nejvhodnější</c:v>
                </c:pt>
              </c:strCache>
            </c:strRef>
          </c:tx>
          <c:cat>
            <c:strRef>
              <c:f>Mezivýpočet!$A$75:$F$80</c:f>
              <c:strCache>
                <c:ptCount val="6"/>
                <c:pt idx="0">
                  <c:v>Neformální spolupráce mezi obcemi</c:v>
                </c:pt>
                <c:pt idx="1">
                  <c:v>Shromáždění představitelů obcí v rámci projektu Podpora meziobecní spolupráce</c:v>
                </c:pt>
                <c:pt idx="2">
                  <c:v>Smlouvy mezi obcemi</c:v>
                </c:pt>
                <c:pt idx="3">
                  <c:v>Společné organizace a firmy	</c:v>
                </c:pt>
                <c:pt idx="4">
                  <c:v>Stávající mikroregion (DSO)</c:v>
                </c:pt>
                <c:pt idx="5">
                  <c:v>Jiné</c:v>
                </c:pt>
              </c:strCache>
            </c:strRef>
          </c:cat>
          <c:val>
            <c:numRef>
              <c:f>Mezivýpočet!$K$75:$K$80</c:f>
              <c:numCache>
                <c:formatCode>General</c:formatCode>
                <c:ptCount val="6"/>
                <c:pt idx="0">
                  <c:v>4</c:v>
                </c:pt>
                <c:pt idx="1">
                  <c:v>4</c:v>
                </c:pt>
                <c:pt idx="2">
                  <c:v>0</c:v>
                </c:pt>
                <c:pt idx="3">
                  <c:v>0</c:v>
                </c:pt>
                <c:pt idx="4">
                  <c:v>2</c:v>
                </c:pt>
                <c:pt idx="5">
                  <c:v>2</c:v>
                </c:pt>
              </c:numCache>
            </c:numRef>
          </c:val>
        </c:ser>
        <c:axId val="111202688"/>
        <c:axId val="111204608"/>
        <c:axId val="110324800"/>
      </c:line3DChart>
      <c:catAx>
        <c:axId val="111202688"/>
        <c:scaling>
          <c:orientation val="minMax"/>
        </c:scaling>
        <c:axPos val="b"/>
        <c:title>
          <c:tx>
            <c:rich>
              <a:bodyPr/>
              <a:lstStyle/>
              <a:p>
                <a:pPr>
                  <a:defRPr sz="1000"/>
                </a:pPr>
                <a:r>
                  <a:rPr lang="en-US" sz="1000" b="0"/>
                  <a:t>forma spolupráce</a:t>
                </a:r>
              </a:p>
            </c:rich>
          </c:tx>
          <c:layout>
            <c:manualLayout>
              <c:xMode val="edge"/>
              <c:yMode val="edge"/>
              <c:x val="0.44589374604036563"/>
              <c:y val="0.63414756120784577"/>
            </c:manualLayout>
          </c:layout>
        </c:title>
        <c:numFmt formatCode="General" sourceLinked="1"/>
        <c:majorTickMark val="none"/>
        <c:tickLblPos val="nextTo"/>
        <c:txPr>
          <a:bodyPr/>
          <a:lstStyle/>
          <a:p>
            <a:pPr>
              <a:defRPr sz="900"/>
            </a:pPr>
            <a:endParaRPr lang="cs-CZ"/>
          </a:p>
        </c:txPr>
        <c:crossAx val="111204608"/>
        <c:crosses val="autoZero"/>
        <c:auto val="1"/>
        <c:lblAlgn val="ctr"/>
        <c:lblOffset val="100"/>
      </c:catAx>
      <c:valAx>
        <c:axId val="111204608"/>
        <c:scaling>
          <c:orientation val="minMax"/>
        </c:scaling>
        <c:axPos val="l"/>
        <c:majorGridlines/>
        <c:title>
          <c:tx>
            <c:rich>
              <a:bodyPr/>
              <a:lstStyle/>
              <a:p>
                <a:pPr>
                  <a:defRPr b="0"/>
                </a:pPr>
                <a:r>
                  <a:rPr lang="cs-CZ" b="0"/>
                  <a:t>četnost odpovědí</a:t>
                </a:r>
              </a:p>
            </c:rich>
          </c:tx>
          <c:layout/>
        </c:title>
        <c:numFmt formatCode="General" sourceLinked="1"/>
        <c:majorTickMark val="none"/>
        <c:tickLblPos val="nextTo"/>
        <c:crossAx val="111202688"/>
        <c:crosses val="autoZero"/>
        <c:crossBetween val="between"/>
      </c:valAx>
      <c:serAx>
        <c:axId val="110324800"/>
        <c:scaling>
          <c:orientation val="minMax"/>
        </c:scaling>
        <c:delete val="1"/>
        <c:axPos val="b"/>
        <c:tickLblPos val="none"/>
        <c:crossAx val="111204608"/>
        <c:crosses val="autoZero"/>
      </c:serAx>
      <c:spPr>
        <a:noFill/>
        <a:ln w="25400">
          <a:noFill/>
        </a:ln>
      </c:spPr>
    </c:plotArea>
    <c:legend>
      <c:legendPos val="r"/>
      <c:layout/>
    </c:legend>
    <c:plotVisOnly val="1"/>
    <c:dispBlanksAs val="gap"/>
  </c:chart>
  <c:spPr>
    <a:ln>
      <a:noFill/>
    </a:ln>
  </c:sp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cs-CZ"/>
  <c:style val="12"/>
  <c:chart>
    <c:autoTitleDeleted val="1"/>
    <c:plotArea>
      <c:layout/>
      <c:barChart>
        <c:barDir val="bar"/>
        <c:grouping val="clustered"/>
        <c:ser>
          <c:idx val="0"/>
          <c:order val="0"/>
          <c:tx>
            <c:strRef>
              <c:f>Mezivýpočet!$B$85</c:f>
              <c:strCache>
                <c:ptCount val="1"/>
                <c:pt idx="0">
                  <c:v>Počet</c:v>
                </c:pt>
              </c:strCache>
            </c:strRef>
          </c:tx>
          <c:cat>
            <c:strRef>
              <c:f>Mezivýpočet!$A$86:$A$88</c:f>
              <c:strCache>
                <c:ptCount val="3"/>
                <c:pt idx="0">
                  <c:v>Nebyla to dobrá platforma pro spolurozhodování obcí v rámci okresu, protože :</c:v>
                </c:pt>
                <c:pt idx="1">
                  <c:v>Byla to dobrá platforma pro spolurozhodování obcí v rámci okresu, ale problémem bylo  nepřímé zastoupení zejména malých obcí (bylo stanoveno směrné číslo počtu obyvatel na 1 hlas).</c:v>
                </c:pt>
                <c:pt idx="2">
                  <c:v>Byla to dobrá platforma pro spolurozhodování obcí v rámci okresu</c:v>
                </c:pt>
              </c:strCache>
            </c:strRef>
          </c:cat>
          <c:val>
            <c:numRef>
              <c:f>Mezivýpočet!$B$86:$B$88</c:f>
              <c:numCache>
                <c:formatCode>General</c:formatCode>
                <c:ptCount val="3"/>
                <c:pt idx="0">
                  <c:v>4</c:v>
                </c:pt>
                <c:pt idx="1">
                  <c:v>1</c:v>
                </c:pt>
                <c:pt idx="2">
                  <c:v>2</c:v>
                </c:pt>
              </c:numCache>
            </c:numRef>
          </c:val>
        </c:ser>
        <c:axId val="111234048"/>
        <c:axId val="111260416"/>
      </c:barChart>
      <c:catAx>
        <c:axId val="111234048"/>
        <c:scaling>
          <c:orientation val="minMax"/>
        </c:scaling>
        <c:axPos val="l"/>
        <c:numFmt formatCode="General" sourceLinked="1"/>
        <c:majorTickMark val="none"/>
        <c:tickLblPos val="nextTo"/>
        <c:crossAx val="111260416"/>
        <c:crosses val="autoZero"/>
        <c:auto val="1"/>
        <c:lblAlgn val="ctr"/>
        <c:lblOffset val="100"/>
      </c:catAx>
      <c:valAx>
        <c:axId val="111260416"/>
        <c:scaling>
          <c:orientation val="minMax"/>
        </c:scaling>
        <c:axPos val="b"/>
        <c:majorGridlines/>
        <c:title>
          <c:tx>
            <c:rich>
              <a:bodyPr/>
              <a:lstStyle/>
              <a:p>
                <a:pPr>
                  <a:defRPr sz="1000"/>
                </a:pPr>
                <a:r>
                  <a:rPr lang="en-US" sz="1000" b="0"/>
                  <a:t>četnost odpovědí</a:t>
                </a:r>
              </a:p>
            </c:rich>
          </c:tx>
          <c:layout/>
        </c:title>
        <c:numFmt formatCode="#,##0" sourceLinked="0"/>
        <c:majorTickMark val="none"/>
        <c:tickLblPos val="nextTo"/>
        <c:crossAx val="111234048"/>
        <c:crosses val="autoZero"/>
        <c:crossBetween val="between"/>
      </c:valAx>
    </c:plotArea>
    <c:plotVisOnly val="1"/>
    <c:dispBlanksAs val="gap"/>
  </c:chart>
  <c:spPr>
    <a:ln>
      <a:noFill/>
    </a:ln>
  </c:sp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cs-CZ"/>
  <c:style val="12"/>
  <c:chart>
    <c:plotArea>
      <c:layout/>
      <c:barChart>
        <c:barDir val="bar"/>
        <c:grouping val="clustered"/>
        <c:ser>
          <c:idx val="0"/>
          <c:order val="0"/>
          <c:cat>
            <c:strRef>
              <c:f>Mezivýpočet!$B$93:$B$97</c:f>
              <c:strCache>
                <c:ptCount val="5"/>
                <c:pt idx="0">
                  <c:v>Jiné</c:v>
                </c:pt>
                <c:pt idx="1">
                  <c:v>Ne, mám k tomu tyto důvody (specifikace v následující otázce 11c)</c:v>
                </c:pt>
                <c:pt idx="2">
                  <c:v>Ne, ale pokud budu mít více informací, zvážím to</c:v>
                </c:pt>
                <c:pt idx="3">
                  <c:v>Ano, ale mám tyto dotazy, připomínky nebo žádosti o informace (specifikace v následující otázce 11b)</c:v>
                </c:pt>
                <c:pt idx="4">
                  <c:v>Ano</c:v>
                </c:pt>
              </c:strCache>
            </c:strRef>
          </c:cat>
          <c:val>
            <c:numRef>
              <c:f>Mezivýpočet!$C$93:$C$97</c:f>
              <c:numCache>
                <c:formatCode>General</c:formatCode>
                <c:ptCount val="5"/>
                <c:pt idx="0">
                  <c:v>1</c:v>
                </c:pt>
                <c:pt idx="1">
                  <c:v>0</c:v>
                </c:pt>
                <c:pt idx="2">
                  <c:v>0</c:v>
                </c:pt>
                <c:pt idx="3">
                  <c:v>3</c:v>
                </c:pt>
                <c:pt idx="4">
                  <c:v>11</c:v>
                </c:pt>
              </c:numCache>
            </c:numRef>
          </c:val>
        </c:ser>
        <c:axId val="111276032"/>
        <c:axId val="111277568"/>
      </c:barChart>
      <c:catAx>
        <c:axId val="111276032"/>
        <c:scaling>
          <c:orientation val="minMax"/>
        </c:scaling>
        <c:axPos val="l"/>
        <c:numFmt formatCode="General" sourceLinked="1"/>
        <c:tickLblPos val="nextTo"/>
        <c:crossAx val="111277568"/>
        <c:crosses val="autoZero"/>
        <c:auto val="1"/>
        <c:lblAlgn val="ctr"/>
        <c:lblOffset val="100"/>
      </c:catAx>
      <c:valAx>
        <c:axId val="111277568"/>
        <c:scaling>
          <c:orientation val="minMax"/>
        </c:scaling>
        <c:axPos val="b"/>
        <c:majorGridlines/>
        <c:title>
          <c:tx>
            <c:rich>
              <a:bodyPr/>
              <a:lstStyle/>
              <a:p>
                <a:pPr>
                  <a:defRPr sz="1000"/>
                </a:pPr>
                <a:r>
                  <a:rPr lang="cs-CZ" sz="1000" b="0"/>
                  <a:t>četnost odpovědí</a:t>
                </a:r>
              </a:p>
            </c:rich>
          </c:tx>
          <c:layout/>
        </c:title>
        <c:numFmt formatCode="General" sourceLinked="1"/>
        <c:tickLblPos val="nextTo"/>
        <c:crossAx val="111276032"/>
        <c:crosses val="autoZero"/>
        <c:crossBetween val="between"/>
      </c:valAx>
    </c:plotArea>
    <c:plotVisOnly val="1"/>
    <c:dispBlanksAs val="gap"/>
  </c:chart>
  <c:spPr>
    <a:ln>
      <a:noFill/>
    </a:ln>
  </c:sp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cs-CZ"/>
  <c:chart>
    <c:plotArea>
      <c:layout/>
      <c:pieChart>
        <c:varyColors val="1"/>
        <c:ser>
          <c:idx val="2"/>
          <c:order val="0"/>
          <c:dPt>
            <c:idx val="0"/>
          </c:dPt>
          <c:dPt>
            <c:idx val="1"/>
          </c:dPt>
          <c:dPt>
            <c:idx val="2"/>
          </c:dPt>
          <c:dPt>
            <c:idx val="3"/>
          </c:dPt>
          <c:dPt>
            <c:idx val="4"/>
          </c:dPt>
          <c:dLbls>
            <c:showVal val="1"/>
            <c:showLeaderLines val="1"/>
          </c:dLbls>
          <c:cat>
            <c:strRef>
              <c:f>Mezivýpočet!$J$20:$J$24</c:f>
              <c:strCache>
                <c:ptCount val="5"/>
                <c:pt idx="0">
                  <c:v>1 (výborná spolupráce)</c:v>
                </c:pt>
                <c:pt idx="1">
                  <c:v>2 (velmi dobrá)</c:v>
                </c:pt>
                <c:pt idx="2">
                  <c:v>3 (dobrá)</c:v>
                </c:pt>
                <c:pt idx="3">
                  <c:v>4 (dostatečná)</c:v>
                </c:pt>
                <c:pt idx="4">
                  <c:v>5 (nedostatečná)</c:v>
                </c:pt>
              </c:strCache>
            </c:strRef>
          </c:cat>
          <c:val>
            <c:numRef>
              <c:f>Mezivýpočet!$M$20:$M$24</c:f>
              <c:numCache>
                <c:formatCode>0%</c:formatCode>
                <c:ptCount val="5"/>
                <c:pt idx="0">
                  <c:v>0.125</c:v>
                </c:pt>
                <c:pt idx="1">
                  <c:v>0.4375</c:v>
                </c:pt>
                <c:pt idx="2">
                  <c:v>0.33333333333333331</c:v>
                </c:pt>
                <c:pt idx="3">
                  <c:v>4.1666666666666664E-2</c:v>
                </c:pt>
                <c:pt idx="4">
                  <c:v>6.25E-2</c:v>
                </c:pt>
              </c:numCache>
            </c:numRef>
          </c:val>
        </c:ser>
        <c:firstSliceAng val="0"/>
      </c:pieChart>
      <c:spPr>
        <a:noFill/>
        <a:ln w="25400">
          <a:noFill/>
        </a:ln>
      </c:spPr>
    </c:plotArea>
    <c:legend>
      <c:legendPos val="r"/>
      <c:layout/>
      <c:txPr>
        <a:bodyPr/>
        <a:lstStyle/>
        <a:p>
          <a:pPr rtl="0">
            <a:defRPr b="0"/>
          </a:pPr>
          <a:endParaRPr lang="cs-CZ"/>
        </a:p>
      </c:txPr>
    </c:legend>
    <c:plotVisOnly val="1"/>
    <c:dispBlanksAs val="gap"/>
  </c:chart>
  <c:spPr>
    <a:ln>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jpeg"/><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285750</xdr:colOff>
      <xdr:row>64</xdr:row>
      <xdr:rowOff>142875</xdr:rowOff>
    </xdr:from>
    <xdr:to>
      <xdr:col>22</xdr:col>
      <xdr:colOff>285750</xdr:colOff>
      <xdr:row>81</xdr:row>
      <xdr:rowOff>133350</xdr:rowOff>
    </xdr:to>
    <xdr:graphicFrame macro="">
      <xdr:nvGraphicFramePr>
        <xdr:cNvPr id="3992"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247650</xdr:colOff>
      <xdr:row>91</xdr:row>
      <xdr:rowOff>152400</xdr:rowOff>
    </xdr:from>
    <xdr:to>
      <xdr:col>22</xdr:col>
      <xdr:colOff>285750</xdr:colOff>
      <xdr:row>108</xdr:row>
      <xdr:rowOff>66675</xdr:rowOff>
    </xdr:to>
    <xdr:graphicFrame macro="">
      <xdr:nvGraphicFramePr>
        <xdr:cNvPr id="3993"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95250</xdr:colOff>
      <xdr:row>171</xdr:row>
      <xdr:rowOff>76200</xdr:rowOff>
    </xdr:from>
    <xdr:to>
      <xdr:col>23</xdr:col>
      <xdr:colOff>152400</xdr:colOff>
      <xdr:row>192</xdr:row>
      <xdr:rowOff>38100</xdr:rowOff>
    </xdr:to>
    <xdr:graphicFrame macro="">
      <xdr:nvGraphicFramePr>
        <xdr:cNvPr id="3994"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190500</xdr:colOff>
      <xdr:row>226</xdr:row>
      <xdr:rowOff>47625</xdr:rowOff>
    </xdr:from>
    <xdr:to>
      <xdr:col>23</xdr:col>
      <xdr:colOff>28575</xdr:colOff>
      <xdr:row>254</xdr:row>
      <xdr:rowOff>66675</xdr:rowOff>
    </xdr:to>
    <xdr:graphicFrame macro="">
      <xdr:nvGraphicFramePr>
        <xdr:cNvPr id="3995"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247650</xdr:colOff>
      <xdr:row>271</xdr:row>
      <xdr:rowOff>142875</xdr:rowOff>
    </xdr:from>
    <xdr:to>
      <xdr:col>22</xdr:col>
      <xdr:colOff>228600</xdr:colOff>
      <xdr:row>292</xdr:row>
      <xdr:rowOff>38100</xdr:rowOff>
    </xdr:to>
    <xdr:graphicFrame macro="">
      <xdr:nvGraphicFramePr>
        <xdr:cNvPr id="3996"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266700</xdr:colOff>
      <xdr:row>303</xdr:row>
      <xdr:rowOff>0</xdr:rowOff>
    </xdr:from>
    <xdr:to>
      <xdr:col>23</xdr:col>
      <xdr:colOff>152400</xdr:colOff>
      <xdr:row>321</xdr:row>
      <xdr:rowOff>104775</xdr:rowOff>
    </xdr:to>
    <xdr:graphicFrame macro="">
      <xdr:nvGraphicFramePr>
        <xdr:cNvPr id="3997" name="Graf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341</xdr:row>
      <xdr:rowOff>0</xdr:rowOff>
    </xdr:from>
    <xdr:to>
      <xdr:col>21</xdr:col>
      <xdr:colOff>123825</xdr:colOff>
      <xdr:row>368</xdr:row>
      <xdr:rowOff>76200</xdr:rowOff>
    </xdr:to>
    <xdr:graphicFrame macro="">
      <xdr:nvGraphicFramePr>
        <xdr:cNvPr id="3998" name="Graf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57150</xdr:colOff>
      <xdr:row>381</xdr:row>
      <xdr:rowOff>19050</xdr:rowOff>
    </xdr:from>
    <xdr:to>
      <xdr:col>22</xdr:col>
      <xdr:colOff>180975</xdr:colOff>
      <xdr:row>401</xdr:row>
      <xdr:rowOff>76200</xdr:rowOff>
    </xdr:to>
    <xdr:graphicFrame macro="">
      <xdr:nvGraphicFramePr>
        <xdr:cNvPr id="3999" name="Graf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123825</xdr:colOff>
      <xdr:row>118</xdr:row>
      <xdr:rowOff>47625</xdr:rowOff>
    </xdr:from>
    <xdr:to>
      <xdr:col>22</xdr:col>
      <xdr:colOff>180975</xdr:colOff>
      <xdr:row>133</xdr:row>
      <xdr:rowOff>9525</xdr:rowOff>
    </xdr:to>
    <xdr:graphicFrame macro="">
      <xdr:nvGraphicFramePr>
        <xdr:cNvPr id="4000" name="Graf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6</xdr:col>
      <xdr:colOff>57150</xdr:colOff>
      <xdr:row>1</xdr:row>
      <xdr:rowOff>19050</xdr:rowOff>
    </xdr:from>
    <xdr:to>
      <xdr:col>22</xdr:col>
      <xdr:colOff>238125</xdr:colOff>
      <xdr:row>3</xdr:row>
      <xdr:rowOff>19050</xdr:rowOff>
    </xdr:to>
    <xdr:pic>
      <xdr:nvPicPr>
        <xdr:cNvPr id="4001" name="Obrázek 19" descr="http://files.obcesobe.cz/200000130-9b4b79c45e/loga%20komplet%20horizont%C3%A1ln%C3%AD%20%C4%8Dernob%C3%ADl%C3%A1.jpg"/>
        <xdr:cNvPicPr>
          <a:picLocks noChangeAspect="1" noChangeArrowheads="1"/>
        </xdr:cNvPicPr>
      </xdr:nvPicPr>
      <xdr:blipFill>
        <a:blip xmlns:r="http://schemas.openxmlformats.org/officeDocument/2006/relationships" r:embed="rId10" cstate="print"/>
        <a:srcRect/>
        <a:stretch>
          <a:fillRect/>
        </a:stretch>
      </xdr:blipFill>
      <xdr:spPr bwMode="auto">
        <a:xfrm>
          <a:off x="3448050" y="180975"/>
          <a:ext cx="4905375" cy="323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F17:X430"/>
  <sheetViews>
    <sheetView tabSelected="1" zoomScaleNormal="100" zoomScaleSheetLayoutView="100" workbookViewId="0">
      <selection activeCell="G421" sqref="G421:W423"/>
    </sheetView>
  </sheetViews>
  <sheetFormatPr defaultRowHeight="12.75"/>
  <cols>
    <col min="6" max="6" width="5.140625" customWidth="1"/>
    <col min="7" max="29" width="4.42578125" customWidth="1"/>
  </cols>
  <sheetData>
    <row r="17" spans="6:24">
      <c r="F17" s="38" t="s">
        <v>161</v>
      </c>
      <c r="G17" s="38"/>
      <c r="H17" s="38"/>
      <c r="I17" s="38"/>
      <c r="J17" s="38"/>
      <c r="K17" s="38"/>
      <c r="L17" s="38"/>
      <c r="M17" s="38"/>
      <c r="N17" s="38"/>
      <c r="O17" s="38"/>
      <c r="P17" s="38"/>
      <c r="Q17" s="38"/>
      <c r="R17" s="38"/>
      <c r="S17" s="38"/>
      <c r="T17" s="38"/>
      <c r="U17" s="38"/>
      <c r="V17" s="38"/>
      <c r="W17" s="38"/>
      <c r="X17" s="38"/>
    </row>
    <row r="18" spans="6:24">
      <c r="F18" s="38"/>
      <c r="G18" s="38"/>
      <c r="H18" s="38"/>
      <c r="I18" s="38"/>
      <c r="J18" s="38"/>
      <c r="K18" s="38"/>
      <c r="L18" s="38"/>
      <c r="M18" s="38"/>
      <c r="N18" s="38"/>
      <c r="O18" s="38"/>
      <c r="P18" s="38"/>
      <c r="Q18" s="38"/>
      <c r="R18" s="38"/>
      <c r="S18" s="38"/>
      <c r="T18" s="38"/>
      <c r="U18" s="38"/>
      <c r="V18" s="38"/>
      <c r="W18" s="38"/>
      <c r="X18" s="38"/>
    </row>
    <row r="25" spans="6:24">
      <c r="L25" s="5" t="s">
        <v>86</v>
      </c>
      <c r="R25" s="32" t="str">
        <f>'Odpovědi na formulář'!E2</f>
        <v>Nové Město nad Metují</v>
      </c>
      <c r="S25" s="32"/>
      <c r="T25" s="32"/>
      <c r="U25" s="32"/>
      <c r="V25" s="32"/>
      <c r="W25" s="32"/>
    </row>
    <row r="26" spans="6:24">
      <c r="R26" s="32"/>
      <c r="S26" s="32"/>
      <c r="T26" s="32"/>
      <c r="U26" s="32"/>
      <c r="V26" s="32"/>
      <c r="W26" s="32"/>
    </row>
    <row r="27" spans="6:24">
      <c r="L27" s="5" t="s">
        <v>108</v>
      </c>
      <c r="R27" s="6">
        <f>COUNTA('Odpovědi na formulář'!B:B)-1</f>
        <v>15</v>
      </c>
    </row>
    <row r="57" spans="6:24">
      <c r="F57" s="36" t="s">
        <v>176</v>
      </c>
      <c r="G57" s="36"/>
      <c r="H57" s="36"/>
      <c r="I57" s="36"/>
      <c r="J57" s="36"/>
      <c r="K57" s="36"/>
      <c r="L57" s="36"/>
      <c r="M57" s="36"/>
      <c r="N57" s="36"/>
      <c r="O57" s="36"/>
      <c r="P57" s="36"/>
      <c r="Q57" s="36"/>
      <c r="R57" s="36"/>
      <c r="S57" s="36"/>
      <c r="T57" s="36"/>
      <c r="U57" s="36"/>
      <c r="V57" s="36"/>
      <c r="W57" s="36"/>
      <c r="X57" s="36"/>
    </row>
    <row r="61" spans="6:24">
      <c r="F61" s="33" t="s">
        <v>110</v>
      </c>
      <c r="G61" s="33"/>
      <c r="H61" s="33"/>
      <c r="I61" s="33"/>
      <c r="J61" s="33"/>
      <c r="K61" s="33"/>
      <c r="L61" s="33"/>
      <c r="M61" s="33"/>
      <c r="N61" s="33"/>
      <c r="O61" s="33"/>
      <c r="P61" s="33"/>
      <c r="Q61" s="33"/>
      <c r="R61" s="33"/>
      <c r="S61" s="33"/>
      <c r="T61" s="33"/>
      <c r="U61" s="33"/>
      <c r="V61" s="33"/>
      <c r="W61" s="33"/>
      <c r="X61" s="33"/>
    </row>
    <row r="62" spans="6:24">
      <c r="F62" s="33"/>
      <c r="G62" s="33"/>
      <c r="H62" s="33"/>
      <c r="I62" s="33"/>
      <c r="J62" s="33"/>
      <c r="K62" s="33"/>
      <c r="L62" s="33"/>
      <c r="M62" s="33"/>
      <c r="N62" s="33"/>
      <c r="O62" s="33"/>
      <c r="P62" s="33"/>
      <c r="Q62" s="33"/>
      <c r="R62" s="33"/>
      <c r="S62" s="33"/>
      <c r="T62" s="33"/>
      <c r="U62" s="33"/>
      <c r="V62" s="33"/>
      <c r="W62" s="33"/>
      <c r="X62" s="33"/>
    </row>
    <row r="63" spans="6:24">
      <c r="F63" s="33"/>
      <c r="G63" s="33"/>
      <c r="H63" s="33"/>
      <c r="I63" s="33"/>
      <c r="J63" s="33"/>
      <c r="K63" s="33"/>
      <c r="L63" s="33"/>
      <c r="M63" s="33"/>
      <c r="N63" s="33"/>
      <c r="O63" s="33"/>
      <c r="P63" s="33"/>
      <c r="Q63" s="33"/>
      <c r="R63" s="33"/>
      <c r="S63" s="33"/>
      <c r="T63" s="33"/>
      <c r="U63" s="33"/>
      <c r="V63" s="33"/>
      <c r="W63" s="33"/>
      <c r="X63" s="33"/>
    </row>
    <row r="84" spans="6:24">
      <c r="G84" t="s">
        <v>167</v>
      </c>
    </row>
    <row r="85" spans="6:24">
      <c r="G85" s="31" t="s">
        <v>351</v>
      </c>
      <c r="H85" s="31"/>
      <c r="I85" s="31"/>
      <c r="J85" s="31"/>
      <c r="K85" s="31"/>
      <c r="L85" s="31"/>
      <c r="M85" s="31"/>
      <c r="N85" s="31"/>
      <c r="O85" s="31"/>
      <c r="P85" s="31"/>
      <c r="Q85" s="31"/>
      <c r="R85" s="31"/>
      <c r="S85" s="31"/>
      <c r="T85" s="31"/>
      <c r="U85" s="31"/>
      <c r="V85" s="31"/>
      <c r="W85" s="31"/>
    </row>
    <row r="86" spans="6:24">
      <c r="G86" s="31"/>
      <c r="H86" s="31"/>
      <c r="I86" s="31"/>
      <c r="J86" s="31"/>
      <c r="K86" s="31"/>
      <c r="L86" s="31"/>
      <c r="M86" s="31"/>
      <c r="N86" s="31"/>
      <c r="O86" s="31"/>
      <c r="P86" s="31"/>
      <c r="Q86" s="31"/>
      <c r="R86" s="31"/>
      <c r="S86" s="31"/>
      <c r="T86" s="31"/>
      <c r="U86" s="31"/>
      <c r="V86" s="31"/>
      <c r="W86" s="31"/>
    </row>
    <row r="87" spans="6:24" ht="69.75" customHeight="1">
      <c r="G87" s="31"/>
      <c r="H87" s="31"/>
      <c r="I87" s="31"/>
      <c r="J87" s="31"/>
      <c r="K87" s="31"/>
      <c r="L87" s="31"/>
      <c r="M87" s="31"/>
      <c r="N87" s="31"/>
      <c r="O87" s="31"/>
      <c r="P87" s="31"/>
      <c r="Q87" s="31"/>
      <c r="R87" s="31"/>
      <c r="S87" s="31"/>
      <c r="T87" s="31"/>
      <c r="U87" s="31"/>
      <c r="V87" s="31"/>
      <c r="W87" s="31"/>
    </row>
    <row r="88" spans="6:24">
      <c r="F88" s="33" t="s">
        <v>109</v>
      </c>
      <c r="G88" s="33"/>
      <c r="H88" s="33"/>
      <c r="I88" s="33"/>
      <c r="J88" s="33"/>
      <c r="K88" s="33"/>
      <c r="L88" s="33"/>
      <c r="M88" s="33"/>
      <c r="N88" s="33"/>
      <c r="O88" s="33"/>
      <c r="P88" s="33"/>
      <c r="Q88" s="33"/>
      <c r="R88" s="33"/>
      <c r="S88" s="33"/>
      <c r="T88" s="33"/>
      <c r="U88" s="33"/>
      <c r="V88" s="33"/>
      <c r="W88" s="33"/>
      <c r="X88" s="33"/>
    </row>
    <row r="89" spans="6:24">
      <c r="F89" s="33"/>
      <c r="G89" s="33"/>
      <c r="H89" s="33"/>
      <c r="I89" s="33"/>
      <c r="J89" s="33"/>
      <c r="K89" s="33"/>
      <c r="L89" s="33"/>
      <c r="M89" s="33"/>
      <c r="N89" s="33"/>
      <c r="O89" s="33"/>
      <c r="P89" s="33"/>
      <c r="Q89" s="33"/>
      <c r="R89" s="33"/>
      <c r="S89" s="33"/>
      <c r="T89" s="33"/>
      <c r="U89" s="33"/>
      <c r="V89" s="33"/>
      <c r="W89" s="33"/>
      <c r="X89" s="33"/>
    </row>
    <row r="90" spans="6:24">
      <c r="F90" s="33"/>
      <c r="G90" s="33"/>
      <c r="H90" s="33"/>
      <c r="I90" s="33"/>
      <c r="J90" s="33"/>
      <c r="K90" s="33"/>
      <c r="L90" s="33"/>
      <c r="M90" s="33"/>
      <c r="N90" s="33"/>
      <c r="O90" s="33"/>
      <c r="P90" s="33"/>
      <c r="Q90" s="33"/>
      <c r="R90" s="33"/>
      <c r="S90" s="33"/>
      <c r="T90" s="33"/>
      <c r="U90" s="33"/>
      <c r="V90" s="33"/>
      <c r="W90" s="33"/>
      <c r="X90" s="33"/>
    </row>
    <row r="111" spans="6:24">
      <c r="F111" s="25"/>
      <c r="G111" t="s">
        <v>167</v>
      </c>
      <c r="X111" s="25"/>
    </row>
    <row r="112" spans="6:24">
      <c r="F112" s="25"/>
      <c r="G112" s="31" t="s">
        <v>352</v>
      </c>
      <c r="H112" s="31"/>
      <c r="I112" s="31"/>
      <c r="J112" s="31"/>
      <c r="K112" s="31"/>
      <c r="L112" s="31"/>
      <c r="M112" s="31"/>
      <c r="N112" s="31"/>
      <c r="O112" s="31"/>
      <c r="P112" s="31"/>
      <c r="Q112" s="31"/>
      <c r="R112" s="31"/>
      <c r="S112" s="31"/>
      <c r="T112" s="31"/>
      <c r="U112" s="31"/>
      <c r="V112" s="31"/>
      <c r="W112" s="31"/>
      <c r="X112" s="25"/>
    </row>
    <row r="113" spans="6:24">
      <c r="F113" s="20"/>
      <c r="G113" s="31"/>
      <c r="H113" s="31"/>
      <c r="I113" s="31"/>
      <c r="J113" s="31"/>
      <c r="K113" s="31"/>
      <c r="L113" s="31"/>
      <c r="M113" s="31"/>
      <c r="N113" s="31"/>
      <c r="O113" s="31"/>
      <c r="P113" s="31"/>
      <c r="Q113" s="31"/>
      <c r="R113" s="31"/>
      <c r="S113" s="31"/>
      <c r="T113" s="31"/>
      <c r="U113" s="31"/>
      <c r="V113" s="31"/>
      <c r="W113" s="31"/>
      <c r="X113" s="20"/>
    </row>
    <row r="114" spans="6:24" ht="42" customHeight="1">
      <c r="F114" s="20"/>
      <c r="G114" s="31"/>
      <c r="H114" s="31"/>
      <c r="I114" s="31"/>
      <c r="J114" s="31"/>
      <c r="K114" s="31"/>
      <c r="L114" s="31"/>
      <c r="M114" s="31"/>
      <c r="N114" s="31"/>
      <c r="O114" s="31"/>
      <c r="P114" s="31"/>
      <c r="Q114" s="31"/>
      <c r="R114" s="31"/>
      <c r="S114" s="31"/>
      <c r="T114" s="31"/>
      <c r="U114" s="31"/>
      <c r="V114" s="31"/>
      <c r="W114" s="31"/>
      <c r="X114" s="20"/>
    </row>
    <row r="115" spans="6:24">
      <c r="F115" s="20"/>
      <c r="G115" s="21"/>
      <c r="H115" s="21"/>
      <c r="I115" s="21"/>
      <c r="J115" s="21"/>
      <c r="K115" s="21"/>
      <c r="L115" s="21"/>
      <c r="M115" s="21"/>
      <c r="N115" s="21"/>
      <c r="O115" s="21"/>
      <c r="P115" s="21"/>
      <c r="Q115" s="21"/>
      <c r="R115" s="21"/>
      <c r="S115" s="21"/>
      <c r="T115" s="21"/>
      <c r="U115" s="21"/>
      <c r="V115" s="21"/>
      <c r="W115" s="21"/>
      <c r="X115" s="20"/>
    </row>
    <row r="116" spans="6:24">
      <c r="F116" s="20"/>
      <c r="G116" s="21"/>
      <c r="H116" s="21"/>
      <c r="I116" s="21"/>
      <c r="J116" s="21"/>
      <c r="K116" s="21"/>
      <c r="L116" s="21"/>
      <c r="M116" s="21"/>
      <c r="N116" s="21"/>
      <c r="O116" s="21"/>
      <c r="P116" s="21"/>
      <c r="Q116" s="21"/>
      <c r="R116" s="21"/>
      <c r="S116" s="21"/>
      <c r="T116" s="21"/>
      <c r="U116" s="21"/>
      <c r="V116" s="21"/>
      <c r="W116" s="21"/>
      <c r="X116" s="20"/>
    </row>
    <row r="117" spans="6:24" ht="33" customHeight="1">
      <c r="F117" s="33" t="s">
        <v>175</v>
      </c>
      <c r="G117" s="33"/>
      <c r="H117" s="33"/>
      <c r="I117" s="33"/>
      <c r="J117" s="33"/>
      <c r="K117" s="33"/>
      <c r="L117" s="33"/>
      <c r="M117" s="33"/>
      <c r="N117" s="33"/>
      <c r="O117" s="33"/>
      <c r="P117" s="33"/>
      <c r="Q117" s="33"/>
      <c r="R117" s="33"/>
      <c r="S117" s="33"/>
      <c r="T117" s="33"/>
      <c r="U117" s="33"/>
      <c r="V117" s="33"/>
      <c r="W117" s="33"/>
      <c r="X117" s="33"/>
    </row>
    <row r="118" spans="6:24">
      <c r="F118" s="20"/>
      <c r="G118" s="21"/>
      <c r="H118" s="21"/>
      <c r="I118" s="21"/>
      <c r="J118" s="21"/>
      <c r="K118" s="21"/>
      <c r="L118" s="21"/>
      <c r="M118" s="21"/>
      <c r="N118" s="21"/>
      <c r="O118" s="21"/>
      <c r="P118" s="21"/>
      <c r="Q118" s="21"/>
      <c r="R118" s="21"/>
      <c r="S118" s="21"/>
      <c r="T118" s="21"/>
      <c r="U118" s="21"/>
      <c r="V118" s="21"/>
      <c r="W118" s="21"/>
      <c r="X118" s="20"/>
    </row>
    <row r="136" spans="6:24" ht="26.25" customHeight="1">
      <c r="F136" s="37" t="s">
        <v>162</v>
      </c>
      <c r="G136" s="37"/>
      <c r="H136" s="37"/>
      <c r="I136" s="37"/>
      <c r="J136" s="37"/>
      <c r="K136" s="37"/>
      <c r="L136" s="37"/>
      <c r="M136" s="37"/>
      <c r="N136" s="37"/>
      <c r="O136" s="37"/>
      <c r="P136" s="37"/>
      <c r="Q136" s="37"/>
      <c r="R136" s="37"/>
      <c r="S136" s="37"/>
      <c r="T136" s="37"/>
      <c r="U136" s="37"/>
      <c r="V136" s="37"/>
      <c r="W136" s="37"/>
      <c r="X136" s="37"/>
    </row>
    <row r="137" spans="6:24">
      <c r="F137" s="18"/>
      <c r="G137" s="18"/>
      <c r="H137" s="18"/>
      <c r="I137" s="18"/>
      <c r="J137" s="18"/>
      <c r="K137" s="18"/>
      <c r="L137" s="18"/>
      <c r="M137" s="18"/>
      <c r="N137" s="18"/>
      <c r="O137" s="18"/>
      <c r="P137" s="18"/>
      <c r="Q137" s="18"/>
      <c r="R137" s="18"/>
      <c r="S137" s="18"/>
      <c r="T137" s="18"/>
      <c r="U137" s="18"/>
      <c r="V137" s="18"/>
      <c r="W137" s="19"/>
    </row>
    <row r="139" spans="6:24" ht="12.75" customHeight="1">
      <c r="G139" s="32" t="s">
        <v>353</v>
      </c>
      <c r="H139" s="32"/>
      <c r="I139" s="32"/>
      <c r="J139" s="32"/>
      <c r="K139" s="32"/>
      <c r="L139" s="32"/>
      <c r="M139" s="32"/>
      <c r="N139" s="32"/>
      <c r="O139" s="32"/>
      <c r="P139" s="32"/>
      <c r="Q139" s="32"/>
      <c r="R139" s="32"/>
      <c r="S139" s="32"/>
      <c r="T139" s="32"/>
      <c r="U139" s="32"/>
      <c r="V139" s="32"/>
      <c r="W139" s="32"/>
    </row>
    <row r="140" spans="6:24">
      <c r="G140" s="32"/>
      <c r="H140" s="32"/>
      <c r="I140" s="32"/>
      <c r="J140" s="32"/>
      <c r="K140" s="32"/>
      <c r="L140" s="32"/>
      <c r="M140" s="32"/>
      <c r="N140" s="32"/>
      <c r="O140" s="32"/>
      <c r="P140" s="32"/>
      <c r="Q140" s="32"/>
      <c r="R140" s="32"/>
      <c r="S140" s="32"/>
      <c r="T140" s="32"/>
      <c r="U140" s="32"/>
      <c r="V140" s="32"/>
      <c r="W140" s="32"/>
    </row>
    <row r="141" spans="6:24">
      <c r="G141" s="32"/>
      <c r="H141" s="32"/>
      <c r="I141" s="32"/>
      <c r="J141" s="32"/>
      <c r="K141" s="32"/>
      <c r="L141" s="32"/>
      <c r="M141" s="32"/>
      <c r="N141" s="32"/>
      <c r="O141" s="32"/>
      <c r="P141" s="32"/>
      <c r="Q141" s="32"/>
      <c r="R141" s="32"/>
      <c r="S141" s="32"/>
      <c r="T141" s="32"/>
      <c r="U141" s="32"/>
      <c r="V141" s="32"/>
      <c r="W141" s="32"/>
    </row>
    <row r="142" spans="6:24">
      <c r="G142" s="32"/>
      <c r="H142" s="32"/>
      <c r="I142" s="32"/>
      <c r="J142" s="32"/>
      <c r="K142" s="32"/>
      <c r="L142" s="32"/>
      <c r="M142" s="32"/>
      <c r="N142" s="32"/>
      <c r="O142" s="32"/>
      <c r="P142" s="32"/>
      <c r="Q142" s="32"/>
      <c r="R142" s="32"/>
      <c r="S142" s="32"/>
      <c r="T142" s="32"/>
      <c r="U142" s="32"/>
      <c r="V142" s="32"/>
      <c r="W142" s="32"/>
    </row>
    <row r="143" spans="6:24">
      <c r="G143" s="32"/>
      <c r="H143" s="32"/>
      <c r="I143" s="32"/>
      <c r="J143" s="32"/>
      <c r="K143" s="32"/>
      <c r="L143" s="32"/>
      <c r="M143" s="32"/>
      <c r="N143" s="32"/>
      <c r="O143" s="32"/>
      <c r="P143" s="32"/>
      <c r="Q143" s="32"/>
      <c r="R143" s="32"/>
      <c r="S143" s="32"/>
      <c r="T143" s="32"/>
      <c r="U143" s="32"/>
      <c r="V143" s="32"/>
      <c r="W143" s="32"/>
    </row>
    <row r="144" spans="6:24" ht="19.5" customHeight="1">
      <c r="G144" s="32"/>
      <c r="H144" s="32"/>
      <c r="I144" s="32"/>
      <c r="J144" s="32"/>
      <c r="K144" s="32"/>
      <c r="L144" s="32"/>
      <c r="M144" s="32"/>
      <c r="N144" s="32"/>
      <c r="O144" s="32"/>
      <c r="P144" s="32"/>
      <c r="Q144" s="32"/>
      <c r="R144" s="32"/>
      <c r="S144" s="32"/>
      <c r="T144" s="32"/>
      <c r="U144" s="32"/>
      <c r="V144" s="32"/>
      <c r="W144" s="32"/>
    </row>
    <row r="145" spans="6:24" ht="24" customHeight="1">
      <c r="G145" s="32"/>
      <c r="H145" s="32"/>
      <c r="I145" s="32"/>
      <c r="J145" s="32"/>
      <c r="K145" s="32"/>
      <c r="L145" s="32"/>
      <c r="M145" s="32"/>
      <c r="N145" s="32"/>
      <c r="O145" s="32"/>
      <c r="P145" s="32"/>
      <c r="Q145" s="32"/>
      <c r="R145" s="32"/>
      <c r="S145" s="32"/>
      <c r="T145" s="32"/>
      <c r="U145" s="32"/>
      <c r="V145" s="32"/>
      <c r="W145" s="32"/>
    </row>
    <row r="146" spans="6:24" ht="15.75" customHeight="1"/>
    <row r="147" spans="6:24" ht="18" customHeight="1">
      <c r="F147" s="33" t="s">
        <v>113</v>
      </c>
      <c r="G147" s="33"/>
      <c r="H147" s="33"/>
      <c r="I147" s="33"/>
      <c r="J147" s="33"/>
      <c r="K147" s="33"/>
      <c r="L147" s="33"/>
      <c r="M147" s="33"/>
      <c r="N147" s="33"/>
      <c r="O147" s="33"/>
      <c r="P147" s="33"/>
      <c r="Q147" s="33"/>
      <c r="R147" s="33"/>
      <c r="S147" s="33"/>
      <c r="T147" s="33"/>
      <c r="U147" s="33"/>
      <c r="V147" s="33"/>
      <c r="W147" s="33"/>
      <c r="X147" s="33"/>
    </row>
    <row r="148" spans="6:24" ht="13.5" customHeight="1">
      <c r="F148" s="33"/>
      <c r="G148" s="33"/>
      <c r="H148" s="33"/>
      <c r="I148" s="33"/>
      <c r="J148" s="33"/>
      <c r="K148" s="33"/>
      <c r="L148" s="33"/>
      <c r="M148" s="33"/>
      <c r="N148" s="33"/>
      <c r="O148" s="33"/>
      <c r="P148" s="33"/>
      <c r="Q148" s="33"/>
      <c r="R148" s="33"/>
      <c r="S148" s="33"/>
      <c r="T148" s="33"/>
      <c r="U148" s="33"/>
      <c r="V148" s="33"/>
      <c r="W148" s="33"/>
      <c r="X148" s="33"/>
    </row>
    <row r="151" spans="6:24" ht="13.5" thickBot="1">
      <c r="J151" t="s">
        <v>108</v>
      </c>
      <c r="N151" t="s">
        <v>111</v>
      </c>
      <c r="P151" t="s">
        <v>112</v>
      </c>
    </row>
    <row r="152" spans="6:24">
      <c r="G152" s="7" t="s">
        <v>114</v>
      </c>
      <c r="H152" s="8"/>
      <c r="I152" s="9"/>
      <c r="J152" s="8"/>
      <c r="K152" s="8">
        <f>COUNTA('Odpovědi na formulář'!AL:AL)-1</f>
        <v>15</v>
      </c>
      <c r="L152" s="8"/>
      <c r="M152" s="7"/>
      <c r="N152" s="8">
        <f>IF(K152=0,0,AVERAGE('Odpovědi na formulář'!AL:AL))</f>
        <v>2.8</v>
      </c>
      <c r="O152" s="9"/>
      <c r="P152" s="7"/>
      <c r="Q152" s="8">
        <f>MAX('Odpovědi na formulář'!AL:AL)</f>
        <v>5</v>
      </c>
      <c r="R152" s="9"/>
    </row>
    <row r="153" spans="6:24">
      <c r="G153" s="10" t="s">
        <v>115</v>
      </c>
      <c r="H153" s="11"/>
      <c r="I153" s="12"/>
      <c r="J153" s="11"/>
      <c r="K153" s="11">
        <f>COUNTA('Odpovědi na formulář'!AM:AM)-1</f>
        <v>6</v>
      </c>
      <c r="L153" s="11"/>
      <c r="M153" s="10"/>
      <c r="N153" s="11">
        <f>IF(K153=0,0,AVERAGE('Odpovědi na formulář'!AM:AM))</f>
        <v>2.1666666666666665</v>
      </c>
      <c r="O153" s="12"/>
      <c r="P153" s="10"/>
      <c r="Q153" s="11">
        <f>MAX('Odpovědi na formulář'!AM:AM)</f>
        <v>4</v>
      </c>
      <c r="R153" s="12"/>
    </row>
    <row r="154" spans="6:24" ht="13.5" thickBot="1">
      <c r="G154" s="13" t="s">
        <v>116</v>
      </c>
      <c r="H154" s="14"/>
      <c r="I154" s="15"/>
      <c r="J154" s="14"/>
      <c r="K154" s="14">
        <f>COUNTA('Odpovědi na formulář'!AN:AN)-1</f>
        <v>0</v>
      </c>
      <c r="L154" s="14"/>
      <c r="M154" s="13"/>
      <c r="N154" s="24">
        <f>IF(K154=0,0,AVERAGE('Odpovědi na formulář'!AN:AN))</f>
        <v>0</v>
      </c>
      <c r="O154" s="15"/>
      <c r="P154" s="13"/>
      <c r="Q154" s="14">
        <f>MAX('Odpovědi na formulář'!AN:AN)</f>
        <v>0</v>
      </c>
      <c r="R154" s="15"/>
    </row>
    <row r="156" spans="6:24" ht="12.75" customHeight="1">
      <c r="F156" s="39" t="s">
        <v>177</v>
      </c>
      <c r="G156" s="39"/>
      <c r="H156" s="39"/>
      <c r="I156" s="39"/>
      <c r="J156" s="39"/>
      <c r="K156" s="39"/>
      <c r="L156" s="39"/>
      <c r="M156" s="39"/>
      <c r="N156" s="39"/>
      <c r="O156" s="39"/>
      <c r="P156" s="39"/>
      <c r="Q156" s="39"/>
      <c r="R156" s="39"/>
      <c r="S156" s="39"/>
      <c r="T156" s="39"/>
      <c r="U156" s="39"/>
      <c r="V156" s="39"/>
      <c r="W156" s="39"/>
      <c r="X156" s="39"/>
    </row>
    <row r="157" spans="6:24" ht="12.75" customHeight="1">
      <c r="F157" s="26"/>
      <c r="G157" s="26"/>
      <c r="H157" s="26"/>
      <c r="I157" s="26"/>
      <c r="J157" s="26"/>
      <c r="K157" s="26"/>
      <c r="L157" s="26"/>
      <c r="M157" s="26"/>
      <c r="N157" s="26"/>
      <c r="O157" s="26"/>
      <c r="P157" s="26"/>
      <c r="Q157" s="26"/>
      <c r="R157" s="26"/>
      <c r="S157" s="26"/>
      <c r="T157" s="26"/>
      <c r="U157" s="26"/>
      <c r="V157" s="26"/>
      <c r="W157" s="26"/>
      <c r="X157" s="26"/>
    </row>
    <row r="158" spans="6:24" ht="12.75" customHeight="1">
      <c r="F158" s="26"/>
      <c r="G158" s="35" t="s">
        <v>361</v>
      </c>
      <c r="H158" s="35"/>
      <c r="I158" s="35"/>
      <c r="J158" s="35"/>
      <c r="K158" s="35"/>
      <c r="L158" s="35"/>
      <c r="M158" s="35"/>
      <c r="N158" s="35"/>
      <c r="O158" s="35"/>
      <c r="P158" s="35"/>
      <c r="Q158" s="35"/>
      <c r="R158" s="35"/>
      <c r="S158" s="35"/>
      <c r="T158" s="35"/>
      <c r="U158" s="35"/>
      <c r="V158" s="35"/>
      <c r="W158" s="35"/>
      <c r="X158" s="26"/>
    </row>
    <row r="159" spans="6:24" ht="12.75" customHeight="1">
      <c r="F159" s="26"/>
      <c r="G159" s="35"/>
      <c r="H159" s="35"/>
      <c r="I159" s="35"/>
      <c r="J159" s="35"/>
      <c r="K159" s="35"/>
      <c r="L159" s="35"/>
      <c r="M159" s="35"/>
      <c r="N159" s="35"/>
      <c r="O159" s="35"/>
      <c r="P159" s="35"/>
      <c r="Q159" s="35"/>
      <c r="R159" s="35"/>
      <c r="S159" s="35"/>
      <c r="T159" s="35"/>
      <c r="U159" s="35"/>
      <c r="V159" s="35"/>
      <c r="W159" s="35"/>
      <c r="X159" s="26"/>
    </row>
    <row r="160" spans="6:24" ht="12.75" customHeight="1">
      <c r="F160" s="26"/>
      <c r="G160" s="35"/>
      <c r="H160" s="35"/>
      <c r="I160" s="35"/>
      <c r="J160" s="35"/>
      <c r="K160" s="35"/>
      <c r="L160" s="35"/>
      <c r="M160" s="35"/>
      <c r="N160" s="35"/>
      <c r="O160" s="35"/>
      <c r="P160" s="35"/>
      <c r="Q160" s="35"/>
      <c r="R160" s="35"/>
      <c r="S160" s="35"/>
      <c r="T160" s="35"/>
      <c r="U160" s="35"/>
      <c r="V160" s="35"/>
      <c r="W160" s="35"/>
      <c r="X160" s="26"/>
    </row>
    <row r="161" spans="6:24" ht="12.75" customHeight="1">
      <c r="F161" s="26"/>
      <c r="G161" s="35"/>
      <c r="H161" s="35"/>
      <c r="I161" s="35"/>
      <c r="J161" s="35"/>
      <c r="K161" s="35"/>
      <c r="L161" s="35"/>
      <c r="M161" s="35"/>
      <c r="N161" s="35"/>
      <c r="O161" s="35"/>
      <c r="P161" s="35"/>
      <c r="Q161" s="35"/>
      <c r="R161" s="35"/>
      <c r="S161" s="35"/>
      <c r="T161" s="35"/>
      <c r="U161" s="35"/>
      <c r="V161" s="35"/>
      <c r="W161" s="35"/>
      <c r="X161" s="26"/>
    </row>
    <row r="162" spans="6:24" ht="12.75" customHeight="1">
      <c r="F162" s="26"/>
      <c r="G162" s="35"/>
      <c r="H162" s="35"/>
      <c r="I162" s="35"/>
      <c r="J162" s="35"/>
      <c r="K162" s="35"/>
      <c r="L162" s="35"/>
      <c r="M162" s="35"/>
      <c r="N162" s="35"/>
      <c r="O162" s="35"/>
      <c r="P162" s="35"/>
      <c r="Q162" s="35"/>
      <c r="R162" s="35"/>
      <c r="S162" s="35"/>
      <c r="T162" s="35"/>
      <c r="U162" s="35"/>
      <c r="V162" s="35"/>
      <c r="W162" s="35"/>
      <c r="X162" s="26"/>
    </row>
    <row r="163" spans="6:24" ht="12.75" customHeight="1">
      <c r="F163" s="26"/>
      <c r="G163" s="35"/>
      <c r="H163" s="35"/>
      <c r="I163" s="35"/>
      <c r="J163" s="35"/>
      <c r="K163" s="35"/>
      <c r="L163" s="35"/>
      <c r="M163" s="35"/>
      <c r="N163" s="35"/>
      <c r="O163" s="35"/>
      <c r="P163" s="35"/>
      <c r="Q163" s="35"/>
      <c r="R163" s="35"/>
      <c r="S163" s="35"/>
      <c r="T163" s="35"/>
      <c r="U163" s="35"/>
      <c r="V163" s="35"/>
      <c r="W163" s="35"/>
      <c r="X163" s="26"/>
    </row>
    <row r="164" spans="6:24" ht="89.25" customHeight="1">
      <c r="F164" s="26"/>
      <c r="G164" s="35"/>
      <c r="H164" s="35"/>
      <c r="I164" s="35"/>
      <c r="J164" s="35"/>
      <c r="K164" s="35"/>
      <c r="L164" s="35"/>
      <c r="M164" s="35"/>
      <c r="N164" s="35"/>
      <c r="O164" s="35"/>
      <c r="P164" s="35"/>
      <c r="Q164" s="35"/>
      <c r="R164" s="35"/>
      <c r="S164" s="35"/>
      <c r="T164" s="35"/>
      <c r="U164" s="35"/>
      <c r="V164" s="35"/>
      <c r="W164" s="35"/>
      <c r="X164" s="26"/>
    </row>
    <row r="165" spans="6:24" ht="81" customHeight="1">
      <c r="F165" s="26"/>
      <c r="G165" s="35"/>
      <c r="H165" s="35"/>
      <c r="I165" s="35"/>
      <c r="J165" s="35"/>
      <c r="K165" s="35"/>
      <c r="L165" s="35"/>
      <c r="M165" s="35"/>
      <c r="N165" s="35"/>
      <c r="O165" s="35"/>
      <c r="P165" s="35"/>
      <c r="Q165" s="35"/>
      <c r="R165" s="35"/>
      <c r="S165" s="35"/>
      <c r="T165" s="35"/>
      <c r="U165" s="35"/>
      <c r="V165" s="35"/>
      <c r="W165" s="35"/>
    </row>
    <row r="166" spans="6:24" ht="61.5" customHeight="1">
      <c r="G166" s="35"/>
      <c r="H166" s="35"/>
      <c r="I166" s="35"/>
      <c r="J166" s="35"/>
      <c r="K166" s="35"/>
      <c r="L166" s="35"/>
      <c r="M166" s="35"/>
      <c r="N166" s="35"/>
      <c r="O166" s="35"/>
      <c r="P166" s="35"/>
      <c r="Q166" s="35"/>
      <c r="R166" s="35"/>
      <c r="S166" s="35"/>
      <c r="T166" s="35"/>
      <c r="U166" s="35"/>
      <c r="V166" s="35"/>
      <c r="W166" s="35"/>
    </row>
    <row r="167" spans="6:24">
      <c r="G167" s="27"/>
      <c r="H167" s="27"/>
      <c r="I167" s="27"/>
      <c r="J167" s="27"/>
      <c r="K167" s="27"/>
      <c r="L167" s="27"/>
      <c r="M167" s="27"/>
      <c r="N167" s="27"/>
      <c r="O167" s="27"/>
      <c r="P167" s="27"/>
      <c r="Q167" s="27"/>
      <c r="R167" s="27"/>
      <c r="S167" s="27"/>
      <c r="T167" s="27"/>
      <c r="U167" s="27"/>
      <c r="V167" s="27"/>
      <c r="W167" s="27"/>
    </row>
    <row r="168" spans="6:24">
      <c r="F168" s="27"/>
      <c r="G168" s="27"/>
      <c r="H168" s="27"/>
      <c r="I168" s="27"/>
      <c r="J168" s="27"/>
      <c r="K168" s="27"/>
      <c r="L168" s="27"/>
      <c r="M168" s="27"/>
      <c r="N168" s="27"/>
      <c r="O168" s="27"/>
      <c r="P168" s="27"/>
      <c r="Q168" s="27"/>
      <c r="R168" s="27"/>
      <c r="S168" s="27"/>
      <c r="T168" s="27"/>
      <c r="U168" s="27"/>
      <c r="V168" s="27"/>
      <c r="W168" s="26"/>
    </row>
    <row r="169" spans="6:24">
      <c r="F169" s="27"/>
      <c r="G169" s="27"/>
      <c r="H169" s="27"/>
      <c r="I169" s="27"/>
      <c r="J169" s="27"/>
      <c r="K169" s="27"/>
      <c r="L169" s="27"/>
      <c r="M169" s="27"/>
      <c r="N169" s="27"/>
      <c r="O169" s="27"/>
      <c r="P169" s="27"/>
      <c r="Q169" s="27"/>
      <c r="R169" s="27"/>
      <c r="S169" s="27"/>
      <c r="T169" s="27"/>
      <c r="U169" s="27"/>
      <c r="V169" s="27"/>
      <c r="W169" s="26"/>
    </row>
    <row r="171" spans="6:24">
      <c r="F171" s="5" t="s">
        <v>117</v>
      </c>
      <c r="G171" s="5"/>
      <c r="H171" s="5"/>
      <c r="I171" s="5"/>
      <c r="J171" s="5"/>
      <c r="K171" s="5"/>
      <c r="L171" s="5"/>
      <c r="M171" s="5"/>
      <c r="N171" s="5"/>
      <c r="O171" s="5"/>
      <c r="P171" s="5"/>
    </row>
    <row r="196" spans="6:24" ht="25.5" customHeight="1">
      <c r="F196" s="33" t="s">
        <v>162</v>
      </c>
      <c r="G196" s="33"/>
      <c r="H196" s="33"/>
      <c r="I196" s="33"/>
      <c r="J196" s="33"/>
      <c r="K196" s="33"/>
      <c r="L196" s="33"/>
      <c r="M196" s="33"/>
      <c r="N196" s="33"/>
      <c r="O196" s="33"/>
      <c r="P196" s="33"/>
      <c r="Q196" s="33"/>
      <c r="R196" s="33"/>
      <c r="S196" s="33"/>
      <c r="T196" s="33"/>
      <c r="U196" s="33"/>
      <c r="V196" s="33"/>
      <c r="W196" s="33"/>
      <c r="X196" s="33"/>
    </row>
    <row r="197" spans="6:24">
      <c r="G197" s="18"/>
      <c r="H197" s="19"/>
    </row>
    <row r="199" spans="6:24">
      <c r="G199" s="31" t="s">
        <v>354</v>
      </c>
      <c r="H199" s="31"/>
      <c r="I199" s="31"/>
      <c r="J199" s="31"/>
      <c r="K199" s="31"/>
      <c r="L199" s="31"/>
      <c r="M199" s="31"/>
      <c r="N199" s="31"/>
      <c r="O199" s="31"/>
      <c r="P199" s="31"/>
      <c r="Q199" s="31"/>
      <c r="R199" s="31"/>
      <c r="S199" s="31"/>
      <c r="T199" s="31"/>
      <c r="U199" s="31"/>
      <c r="V199" s="31"/>
      <c r="W199" s="31"/>
    </row>
    <row r="200" spans="6:24">
      <c r="G200" s="31"/>
      <c r="H200" s="31"/>
      <c r="I200" s="31"/>
      <c r="J200" s="31"/>
      <c r="K200" s="31"/>
      <c r="L200" s="31"/>
      <c r="M200" s="31"/>
      <c r="N200" s="31"/>
      <c r="O200" s="31"/>
      <c r="P200" s="31"/>
      <c r="Q200" s="31"/>
      <c r="R200" s="31"/>
      <c r="S200" s="31"/>
      <c r="T200" s="31"/>
      <c r="U200" s="31"/>
      <c r="V200" s="31"/>
      <c r="W200" s="31"/>
    </row>
    <row r="201" spans="6:24">
      <c r="G201" s="31"/>
      <c r="H201" s="31"/>
      <c r="I201" s="31"/>
      <c r="J201" s="31"/>
      <c r="K201" s="31"/>
      <c r="L201" s="31"/>
      <c r="M201" s="31"/>
      <c r="N201" s="31"/>
      <c r="O201" s="31"/>
      <c r="P201" s="31"/>
      <c r="Q201" s="31"/>
      <c r="R201" s="31"/>
      <c r="S201" s="31"/>
      <c r="T201" s="31"/>
      <c r="U201" s="31"/>
      <c r="V201" s="31"/>
      <c r="W201" s="31"/>
    </row>
    <row r="202" spans="6:24">
      <c r="G202" s="31"/>
      <c r="H202" s="31"/>
      <c r="I202" s="31"/>
      <c r="J202" s="31"/>
      <c r="K202" s="31"/>
      <c r="L202" s="31"/>
      <c r="M202" s="31"/>
      <c r="N202" s="31"/>
      <c r="O202" s="31"/>
      <c r="P202" s="31"/>
      <c r="Q202" s="31"/>
      <c r="R202" s="31"/>
      <c r="S202" s="31"/>
      <c r="T202" s="31"/>
      <c r="U202" s="31"/>
      <c r="V202" s="31"/>
      <c r="W202" s="31"/>
    </row>
    <row r="203" spans="6:24">
      <c r="G203" s="31"/>
      <c r="H203" s="31"/>
      <c r="I203" s="31"/>
      <c r="J203" s="31"/>
      <c r="K203" s="31"/>
      <c r="L203" s="31"/>
      <c r="M203" s="31"/>
      <c r="N203" s="31"/>
      <c r="O203" s="31"/>
      <c r="P203" s="31"/>
      <c r="Q203" s="31"/>
      <c r="R203" s="31"/>
      <c r="S203" s="31"/>
      <c r="T203" s="31"/>
      <c r="U203" s="31"/>
      <c r="V203" s="31"/>
      <c r="W203" s="31"/>
    </row>
    <row r="204" spans="6:24" ht="54.75" customHeight="1">
      <c r="G204" s="31"/>
      <c r="H204" s="31"/>
      <c r="I204" s="31"/>
      <c r="J204" s="31"/>
      <c r="K204" s="31"/>
      <c r="L204" s="31"/>
      <c r="M204" s="31"/>
      <c r="N204" s="31"/>
      <c r="O204" s="31"/>
      <c r="P204" s="31"/>
      <c r="Q204" s="31"/>
      <c r="R204" s="31"/>
      <c r="S204" s="31"/>
      <c r="T204" s="31"/>
      <c r="U204" s="31"/>
      <c r="V204" s="31"/>
      <c r="W204" s="31"/>
    </row>
    <row r="205" spans="6:24">
      <c r="G205" s="16"/>
      <c r="H205" s="16"/>
      <c r="I205" s="16"/>
      <c r="J205" s="16"/>
      <c r="K205" s="16"/>
      <c r="L205" s="16"/>
      <c r="M205" s="16"/>
      <c r="N205" s="16"/>
      <c r="O205" s="16"/>
      <c r="P205" s="16"/>
      <c r="Q205" s="16"/>
      <c r="R205" s="16"/>
      <c r="S205" s="16"/>
      <c r="T205" s="16"/>
      <c r="U205" s="16"/>
      <c r="V205" s="16"/>
      <c r="W205" s="16"/>
    </row>
    <row r="206" spans="6:24">
      <c r="F206" s="33" t="s">
        <v>35</v>
      </c>
      <c r="G206" s="33"/>
      <c r="H206" s="33"/>
      <c r="I206" s="33"/>
      <c r="J206" s="33"/>
      <c r="K206" s="33"/>
      <c r="L206" s="33"/>
      <c r="M206" s="33"/>
      <c r="N206" s="33"/>
      <c r="O206" s="33"/>
      <c r="P206" s="33"/>
      <c r="Q206" s="33"/>
      <c r="R206" s="33"/>
      <c r="S206" s="33"/>
      <c r="T206" s="33"/>
      <c r="U206" s="33"/>
      <c r="V206" s="33"/>
      <c r="W206" s="33"/>
      <c r="X206" s="33"/>
    </row>
    <row r="207" spans="6:24">
      <c r="F207" s="33"/>
      <c r="G207" s="33"/>
      <c r="H207" s="33"/>
      <c r="I207" s="33"/>
      <c r="J207" s="33"/>
      <c r="K207" s="33"/>
      <c r="L207" s="33"/>
      <c r="M207" s="33"/>
      <c r="N207" s="33"/>
      <c r="O207" s="33"/>
      <c r="P207" s="33"/>
      <c r="Q207" s="33"/>
      <c r="R207" s="33"/>
      <c r="S207" s="33"/>
      <c r="T207" s="33"/>
      <c r="U207" s="33"/>
      <c r="V207" s="33"/>
      <c r="W207" s="33"/>
      <c r="X207" s="33"/>
    </row>
    <row r="208" spans="6:24">
      <c r="F208" s="17"/>
      <c r="G208" s="17"/>
      <c r="H208" s="17"/>
      <c r="I208" s="17"/>
      <c r="J208" s="17"/>
      <c r="K208" s="17"/>
      <c r="L208" s="17"/>
      <c r="M208" s="17"/>
      <c r="N208" s="17"/>
      <c r="O208" s="17"/>
      <c r="P208" s="17"/>
      <c r="Q208" s="17"/>
      <c r="R208" s="17"/>
      <c r="S208" s="17"/>
      <c r="T208" s="17"/>
      <c r="U208" s="17"/>
      <c r="V208" s="17"/>
      <c r="W208" s="17"/>
      <c r="X208" s="17"/>
    </row>
    <row r="209" spans="6:24" ht="18.75" customHeight="1">
      <c r="F209" s="17"/>
      <c r="G209" s="32" t="s">
        <v>355</v>
      </c>
      <c r="H209" s="34"/>
      <c r="I209" s="34"/>
      <c r="J209" s="34"/>
      <c r="K209" s="34"/>
      <c r="L209" s="34"/>
      <c r="M209" s="34"/>
      <c r="N209" s="34"/>
      <c r="O209" s="34"/>
      <c r="P209" s="34"/>
      <c r="Q209" s="34"/>
      <c r="R209" s="34"/>
      <c r="S209" s="34"/>
      <c r="T209" s="34"/>
      <c r="U209" s="34"/>
      <c r="V209" s="34"/>
      <c r="W209" s="34"/>
      <c r="X209" s="17"/>
    </row>
    <row r="210" spans="6:24" ht="17.25" customHeight="1">
      <c r="F210" s="17"/>
      <c r="G210" s="34"/>
      <c r="H210" s="34"/>
      <c r="I210" s="34"/>
      <c r="J210" s="34"/>
      <c r="K210" s="34"/>
      <c r="L210" s="34"/>
      <c r="M210" s="34"/>
      <c r="N210" s="34"/>
      <c r="O210" s="34"/>
      <c r="P210" s="34"/>
      <c r="Q210" s="34"/>
      <c r="R210" s="34"/>
      <c r="S210" s="34"/>
      <c r="T210" s="34"/>
      <c r="U210" s="34"/>
      <c r="V210" s="34"/>
      <c r="W210" s="34"/>
      <c r="X210" s="17"/>
    </row>
    <row r="211" spans="6:24" ht="17.25" customHeight="1">
      <c r="F211" s="22"/>
      <c r="G211" s="34"/>
      <c r="H211" s="34"/>
      <c r="I211" s="34"/>
      <c r="J211" s="34"/>
      <c r="K211" s="34"/>
      <c r="L211" s="34"/>
      <c r="M211" s="34"/>
      <c r="N211" s="34"/>
      <c r="O211" s="34"/>
      <c r="P211" s="34"/>
      <c r="Q211" s="34"/>
      <c r="R211" s="34"/>
      <c r="S211" s="34"/>
      <c r="T211" s="34"/>
      <c r="U211" s="34"/>
      <c r="V211" s="34"/>
      <c r="W211" s="34"/>
      <c r="X211" s="22"/>
    </row>
    <row r="212" spans="6:24" ht="17.25" customHeight="1">
      <c r="F212" s="22"/>
      <c r="G212" s="34"/>
      <c r="H212" s="34"/>
      <c r="I212" s="34"/>
      <c r="J212" s="34"/>
      <c r="K212" s="34"/>
      <c r="L212" s="34"/>
      <c r="M212" s="34"/>
      <c r="N212" s="34"/>
      <c r="O212" s="34"/>
      <c r="P212" s="34"/>
      <c r="Q212" s="34"/>
      <c r="R212" s="34"/>
      <c r="S212" s="34"/>
      <c r="T212" s="34"/>
      <c r="U212" s="34"/>
      <c r="V212" s="34"/>
      <c r="W212" s="34"/>
      <c r="X212" s="22"/>
    </row>
    <row r="213" spans="6:24" ht="17.25" customHeight="1">
      <c r="F213" s="22"/>
      <c r="G213" s="34"/>
      <c r="H213" s="34"/>
      <c r="I213" s="34"/>
      <c r="J213" s="34"/>
      <c r="K213" s="34"/>
      <c r="L213" s="34"/>
      <c r="M213" s="34"/>
      <c r="N213" s="34"/>
      <c r="O213" s="34"/>
      <c r="P213" s="34"/>
      <c r="Q213" s="34"/>
      <c r="R213" s="34"/>
      <c r="S213" s="34"/>
      <c r="T213" s="34"/>
      <c r="U213" s="34"/>
      <c r="V213" s="34"/>
      <c r="W213" s="34"/>
      <c r="X213" s="22"/>
    </row>
    <row r="214" spans="6:24" ht="87" customHeight="1">
      <c r="F214" s="17"/>
      <c r="G214" s="34"/>
      <c r="H214" s="34"/>
      <c r="I214" s="34"/>
      <c r="J214" s="34"/>
      <c r="K214" s="34"/>
      <c r="L214" s="34"/>
      <c r="M214" s="34"/>
      <c r="N214" s="34"/>
      <c r="O214" s="34"/>
      <c r="P214" s="34"/>
      <c r="Q214" s="34"/>
      <c r="R214" s="34"/>
      <c r="S214" s="34"/>
      <c r="T214" s="34"/>
      <c r="U214" s="34"/>
      <c r="V214" s="34"/>
      <c r="W214" s="34"/>
      <c r="X214" s="17"/>
    </row>
    <row r="216" spans="6:24">
      <c r="F216" s="5" t="s">
        <v>36</v>
      </c>
    </row>
    <row r="218" spans="6:24">
      <c r="G218" s="32" t="s">
        <v>356</v>
      </c>
      <c r="H218" s="32"/>
      <c r="I218" s="32"/>
      <c r="J218" s="32"/>
      <c r="K218" s="32"/>
      <c r="L218" s="32"/>
      <c r="M218" s="32"/>
      <c r="N218" s="32"/>
      <c r="O218" s="32"/>
      <c r="P218" s="32"/>
      <c r="Q218" s="32"/>
      <c r="R218" s="32"/>
      <c r="S218" s="32"/>
      <c r="T218" s="32"/>
      <c r="U218" s="32"/>
      <c r="V218" s="32"/>
      <c r="W218" s="32"/>
    </row>
    <row r="219" spans="6:24">
      <c r="G219" s="32"/>
      <c r="H219" s="32"/>
      <c r="I219" s="32"/>
      <c r="J219" s="32"/>
      <c r="K219" s="32"/>
      <c r="L219" s="32"/>
      <c r="M219" s="32"/>
      <c r="N219" s="32"/>
      <c r="O219" s="32"/>
      <c r="P219" s="32"/>
      <c r="Q219" s="32"/>
      <c r="R219" s="32"/>
      <c r="S219" s="32"/>
      <c r="T219" s="32"/>
      <c r="U219" s="32"/>
      <c r="V219" s="32"/>
      <c r="W219" s="32"/>
    </row>
    <row r="220" spans="6:24">
      <c r="G220" s="32"/>
      <c r="H220" s="32"/>
      <c r="I220" s="32"/>
      <c r="J220" s="32"/>
      <c r="K220" s="32"/>
      <c r="L220" s="32"/>
      <c r="M220" s="32"/>
      <c r="N220" s="32"/>
      <c r="O220" s="32"/>
      <c r="P220" s="32"/>
      <c r="Q220" s="32"/>
      <c r="R220" s="32"/>
      <c r="S220" s="32"/>
      <c r="T220" s="32"/>
      <c r="U220" s="32"/>
      <c r="V220" s="32"/>
      <c r="W220" s="32"/>
    </row>
    <row r="221" spans="6:24">
      <c r="G221" s="32"/>
      <c r="H221" s="32"/>
      <c r="I221" s="32"/>
      <c r="J221" s="32"/>
      <c r="K221" s="32"/>
      <c r="L221" s="32"/>
      <c r="M221" s="32"/>
      <c r="N221" s="32"/>
      <c r="O221" s="32"/>
      <c r="P221" s="32"/>
      <c r="Q221" s="32"/>
      <c r="R221" s="32"/>
      <c r="S221" s="32"/>
      <c r="T221" s="32"/>
      <c r="U221" s="32"/>
      <c r="V221" s="32"/>
      <c r="W221" s="32"/>
    </row>
    <row r="222" spans="6:24">
      <c r="G222" s="32"/>
      <c r="H222" s="32"/>
      <c r="I222" s="32"/>
      <c r="J222" s="32"/>
      <c r="K222" s="32"/>
      <c r="L222" s="32"/>
      <c r="M222" s="32"/>
      <c r="N222" s="32"/>
      <c r="O222" s="32"/>
      <c r="P222" s="32"/>
      <c r="Q222" s="32"/>
      <c r="R222" s="32"/>
      <c r="S222" s="32"/>
      <c r="T222" s="32"/>
      <c r="U222" s="32"/>
      <c r="V222" s="32"/>
      <c r="W222" s="32"/>
    </row>
    <row r="223" spans="6:24" ht="39.75" customHeight="1">
      <c r="G223" s="32"/>
      <c r="H223" s="32"/>
      <c r="I223" s="32"/>
      <c r="J223" s="32"/>
      <c r="K223" s="32"/>
      <c r="L223" s="32"/>
      <c r="M223" s="32"/>
      <c r="N223" s="32"/>
      <c r="O223" s="32"/>
      <c r="P223" s="32"/>
      <c r="Q223" s="32"/>
      <c r="R223" s="32"/>
      <c r="S223" s="32"/>
      <c r="T223" s="32"/>
      <c r="U223" s="32"/>
      <c r="V223" s="32"/>
      <c r="W223" s="32"/>
    </row>
    <row r="225" spans="6:6">
      <c r="F225" s="5" t="s">
        <v>123</v>
      </c>
    </row>
    <row r="259" spans="6:23">
      <c r="G259" t="s">
        <v>167</v>
      </c>
    </row>
    <row r="260" spans="6:23">
      <c r="G260" s="32" t="s">
        <v>363</v>
      </c>
      <c r="H260" s="32"/>
      <c r="I260" s="32"/>
      <c r="J260" s="32"/>
      <c r="K260" s="32"/>
      <c r="L260" s="32"/>
      <c r="M260" s="32"/>
      <c r="N260" s="32"/>
      <c r="O260" s="32"/>
      <c r="P260" s="32"/>
      <c r="Q260" s="32"/>
      <c r="R260" s="32"/>
      <c r="S260" s="32"/>
      <c r="T260" s="32"/>
      <c r="U260" s="32"/>
      <c r="V260" s="32"/>
      <c r="W260" s="32"/>
    </row>
    <row r="261" spans="6:23">
      <c r="G261" s="32"/>
      <c r="H261" s="32"/>
      <c r="I261" s="32"/>
      <c r="J261" s="32"/>
      <c r="K261" s="32"/>
      <c r="L261" s="32"/>
      <c r="M261" s="32"/>
      <c r="N261" s="32"/>
      <c r="O261" s="32"/>
      <c r="P261" s="32"/>
      <c r="Q261" s="32"/>
      <c r="R261" s="32"/>
      <c r="S261" s="32"/>
      <c r="T261" s="32"/>
      <c r="U261" s="32"/>
      <c r="V261" s="32"/>
      <c r="W261" s="32"/>
    </row>
    <row r="262" spans="6:23">
      <c r="G262" s="32"/>
      <c r="H262" s="32"/>
      <c r="I262" s="32"/>
      <c r="J262" s="32"/>
      <c r="K262" s="32"/>
      <c r="L262" s="32"/>
      <c r="M262" s="32"/>
      <c r="N262" s="32"/>
      <c r="O262" s="32"/>
      <c r="P262" s="32"/>
      <c r="Q262" s="32"/>
      <c r="R262" s="32"/>
      <c r="S262" s="32"/>
      <c r="T262" s="32"/>
      <c r="U262" s="32"/>
      <c r="V262" s="32"/>
      <c r="W262" s="32"/>
    </row>
    <row r="263" spans="6:23">
      <c r="G263" s="32"/>
      <c r="H263" s="32"/>
      <c r="I263" s="32"/>
      <c r="J263" s="32"/>
      <c r="K263" s="32"/>
      <c r="L263" s="32"/>
      <c r="M263" s="32"/>
      <c r="N263" s="32"/>
      <c r="O263" s="32"/>
      <c r="P263" s="32"/>
      <c r="Q263" s="32"/>
      <c r="R263" s="32"/>
      <c r="S263" s="32"/>
      <c r="T263" s="32"/>
      <c r="U263" s="32"/>
      <c r="V263" s="32"/>
      <c r="W263" s="32"/>
    </row>
    <row r="264" spans="6:23">
      <c r="G264" s="32"/>
      <c r="H264" s="32"/>
      <c r="I264" s="32"/>
      <c r="J264" s="32"/>
      <c r="K264" s="32"/>
      <c r="L264" s="32"/>
      <c r="M264" s="32"/>
      <c r="N264" s="32"/>
      <c r="O264" s="32"/>
      <c r="P264" s="32"/>
      <c r="Q264" s="32"/>
      <c r="R264" s="32"/>
      <c r="S264" s="32"/>
      <c r="T264" s="32"/>
      <c r="U264" s="32"/>
      <c r="V264" s="32"/>
      <c r="W264" s="32"/>
    </row>
    <row r="265" spans="6:23">
      <c r="G265" s="32"/>
      <c r="H265" s="32"/>
      <c r="I265" s="32"/>
      <c r="J265" s="32"/>
      <c r="K265" s="32"/>
      <c r="L265" s="32"/>
      <c r="M265" s="32"/>
      <c r="N265" s="32"/>
      <c r="O265" s="32"/>
      <c r="P265" s="32"/>
      <c r="Q265" s="32"/>
      <c r="R265" s="32"/>
      <c r="S265" s="32"/>
      <c r="T265" s="32"/>
      <c r="U265" s="32"/>
      <c r="V265" s="32"/>
      <c r="W265" s="32"/>
    </row>
    <row r="266" spans="6:23">
      <c r="G266" s="32"/>
      <c r="H266" s="32"/>
      <c r="I266" s="32"/>
      <c r="J266" s="32"/>
      <c r="K266" s="32"/>
      <c r="L266" s="32"/>
      <c r="M266" s="32"/>
      <c r="N266" s="32"/>
      <c r="O266" s="32"/>
      <c r="P266" s="32"/>
      <c r="Q266" s="32"/>
      <c r="R266" s="32"/>
      <c r="S266" s="32"/>
      <c r="T266" s="32"/>
      <c r="U266" s="32"/>
      <c r="V266" s="32"/>
      <c r="W266" s="32"/>
    </row>
    <row r="270" spans="6:23">
      <c r="F270" s="5" t="s">
        <v>138</v>
      </c>
    </row>
    <row r="295" spans="6:23">
      <c r="F295" s="5" t="s">
        <v>178</v>
      </c>
    </row>
    <row r="297" spans="6:23">
      <c r="G297" s="30" t="s">
        <v>364</v>
      </c>
      <c r="H297" s="30"/>
      <c r="I297" s="30"/>
      <c r="J297" s="30"/>
      <c r="K297" s="30"/>
      <c r="L297" s="30"/>
      <c r="M297" s="30"/>
      <c r="N297" s="30"/>
      <c r="O297" s="30"/>
      <c r="P297" s="30"/>
      <c r="Q297" s="30"/>
      <c r="R297" s="30"/>
      <c r="S297" s="30"/>
      <c r="T297" s="30"/>
      <c r="U297" s="30"/>
      <c r="V297" s="30"/>
      <c r="W297" s="30"/>
    </row>
    <row r="298" spans="6:23">
      <c r="G298" s="30"/>
      <c r="H298" s="30"/>
      <c r="I298" s="30"/>
      <c r="J298" s="30"/>
      <c r="K298" s="30"/>
      <c r="L298" s="30"/>
      <c r="M298" s="30"/>
      <c r="N298" s="30"/>
      <c r="O298" s="30"/>
      <c r="P298" s="30"/>
      <c r="Q298" s="30"/>
      <c r="R298" s="30"/>
      <c r="S298" s="30"/>
      <c r="T298" s="30"/>
      <c r="U298" s="30"/>
      <c r="V298" s="30"/>
      <c r="W298" s="30"/>
    </row>
    <row r="299" spans="6:23" ht="77.25" customHeight="1">
      <c r="G299" s="30"/>
      <c r="H299" s="30"/>
      <c r="I299" s="30"/>
      <c r="J299" s="30"/>
      <c r="K299" s="30"/>
      <c r="L299" s="30"/>
      <c r="M299" s="30"/>
      <c r="N299" s="30"/>
      <c r="O299" s="30"/>
      <c r="P299" s="30"/>
      <c r="Q299" s="30"/>
      <c r="R299" s="30"/>
      <c r="S299" s="30"/>
      <c r="T299" s="30"/>
      <c r="U299" s="30"/>
      <c r="V299" s="30"/>
      <c r="W299" s="30"/>
    </row>
    <row r="301" spans="6:23">
      <c r="F301" s="5" t="s">
        <v>139</v>
      </c>
    </row>
    <row r="324" spans="6:24">
      <c r="G324" t="s">
        <v>167</v>
      </c>
    </row>
    <row r="325" spans="6:24">
      <c r="G325" s="31" t="s">
        <v>357</v>
      </c>
      <c r="H325" s="31"/>
      <c r="I325" s="31"/>
      <c r="J325" s="31"/>
      <c r="K325" s="31"/>
      <c r="L325" s="31"/>
      <c r="M325" s="31"/>
      <c r="N325" s="31"/>
      <c r="O325" s="31"/>
      <c r="P325" s="31"/>
      <c r="Q325" s="31"/>
      <c r="R325" s="31"/>
      <c r="S325" s="31"/>
      <c r="T325" s="31"/>
      <c r="U325" s="31"/>
      <c r="V325" s="31"/>
      <c r="W325" s="31"/>
    </row>
    <row r="326" spans="6:24">
      <c r="G326" s="31"/>
      <c r="H326" s="31"/>
      <c r="I326" s="31"/>
      <c r="J326" s="31"/>
      <c r="K326" s="31"/>
      <c r="L326" s="31"/>
      <c r="M326" s="31"/>
      <c r="N326" s="31"/>
      <c r="O326" s="31"/>
      <c r="P326" s="31"/>
      <c r="Q326" s="31"/>
      <c r="R326" s="31"/>
      <c r="S326" s="31"/>
      <c r="T326" s="31"/>
      <c r="U326" s="31"/>
      <c r="V326" s="31"/>
      <c r="W326" s="31"/>
    </row>
    <row r="327" spans="6:24" ht="39" customHeight="1">
      <c r="G327" s="31"/>
      <c r="H327" s="31"/>
      <c r="I327" s="31"/>
      <c r="J327" s="31"/>
      <c r="K327" s="31"/>
      <c r="L327" s="31"/>
      <c r="M327" s="31"/>
      <c r="N327" s="31"/>
      <c r="O327" s="31"/>
      <c r="P327" s="31"/>
      <c r="Q327" s="31"/>
      <c r="R327" s="31"/>
      <c r="S327" s="31"/>
      <c r="T327" s="31"/>
      <c r="U327" s="31"/>
      <c r="V327" s="31"/>
      <c r="W327" s="31"/>
    </row>
    <row r="328" spans="6:24">
      <c r="G328" s="21"/>
      <c r="H328" s="21"/>
      <c r="I328" s="21"/>
      <c r="J328" s="21"/>
      <c r="K328" s="21"/>
      <c r="L328" s="21"/>
      <c r="M328" s="21"/>
      <c r="N328" s="21"/>
      <c r="O328" s="21"/>
      <c r="P328" s="21"/>
      <c r="Q328" s="21"/>
      <c r="R328" s="21"/>
      <c r="S328" s="21"/>
      <c r="T328" s="21"/>
      <c r="U328" s="21"/>
      <c r="V328" s="21"/>
      <c r="W328" s="21"/>
    </row>
    <row r="329" spans="6:24">
      <c r="F329" s="33" t="s">
        <v>180</v>
      </c>
      <c r="G329" s="33"/>
      <c r="H329" s="33"/>
      <c r="I329" s="33"/>
      <c r="J329" s="33"/>
      <c r="K329" s="33"/>
      <c r="L329" s="33"/>
      <c r="M329" s="33"/>
      <c r="N329" s="33"/>
      <c r="O329" s="33"/>
      <c r="P329" s="33"/>
      <c r="Q329" s="33"/>
      <c r="R329" s="33"/>
      <c r="S329" s="33"/>
      <c r="T329" s="33"/>
      <c r="U329" s="33"/>
      <c r="V329" s="33"/>
      <c r="W329" s="33"/>
      <c r="X329" s="33"/>
    </row>
    <row r="330" spans="6:24">
      <c r="F330" s="33"/>
      <c r="G330" s="33"/>
      <c r="H330" s="33"/>
      <c r="I330" s="33"/>
      <c r="J330" s="33"/>
      <c r="K330" s="33"/>
      <c r="L330" s="33"/>
      <c r="M330" s="33"/>
      <c r="N330" s="33"/>
      <c r="O330" s="33"/>
      <c r="P330" s="33"/>
      <c r="Q330" s="33"/>
      <c r="R330" s="33"/>
      <c r="S330" s="33"/>
      <c r="T330" s="33"/>
      <c r="U330" s="33"/>
      <c r="V330" s="33"/>
      <c r="W330" s="33"/>
      <c r="X330" s="33"/>
    </row>
    <row r="331" spans="6:24">
      <c r="F331" s="33"/>
      <c r="G331" s="33"/>
      <c r="H331" s="33"/>
      <c r="I331" s="33"/>
      <c r="J331" s="33"/>
      <c r="K331" s="33"/>
      <c r="L331" s="33"/>
      <c r="M331" s="33"/>
      <c r="N331" s="33"/>
      <c r="O331" s="33"/>
      <c r="P331" s="33"/>
      <c r="Q331" s="33"/>
      <c r="R331" s="33"/>
      <c r="S331" s="33"/>
      <c r="T331" s="33"/>
      <c r="U331" s="33"/>
      <c r="V331" s="33"/>
      <c r="W331" s="33"/>
      <c r="X331" s="33"/>
    </row>
    <row r="333" spans="6:24">
      <c r="G333" s="30" t="s">
        <v>365</v>
      </c>
      <c r="H333" s="30"/>
      <c r="I333" s="30"/>
      <c r="J333" s="30"/>
      <c r="K333" s="30"/>
      <c r="L333" s="30"/>
      <c r="M333" s="30"/>
      <c r="N333" s="30"/>
      <c r="O333" s="30"/>
      <c r="P333" s="30"/>
      <c r="Q333" s="30"/>
      <c r="R333" s="30"/>
      <c r="S333" s="30"/>
      <c r="T333" s="30"/>
      <c r="U333" s="30"/>
      <c r="V333" s="30"/>
      <c r="W333" s="30"/>
    </row>
    <row r="334" spans="6:24">
      <c r="G334" s="30"/>
      <c r="H334" s="30"/>
      <c r="I334" s="30"/>
      <c r="J334" s="30"/>
      <c r="K334" s="30"/>
      <c r="L334" s="30"/>
      <c r="M334" s="30"/>
      <c r="N334" s="30"/>
      <c r="O334" s="30"/>
      <c r="P334" s="30"/>
      <c r="Q334" s="30"/>
      <c r="R334" s="30"/>
      <c r="S334" s="30"/>
      <c r="T334" s="30"/>
      <c r="U334" s="30"/>
      <c r="V334" s="30"/>
      <c r="W334" s="30"/>
    </row>
    <row r="335" spans="6:24" ht="47.25" customHeight="1">
      <c r="G335" s="30"/>
      <c r="H335" s="30"/>
      <c r="I335" s="30"/>
      <c r="J335" s="30"/>
      <c r="K335" s="30"/>
      <c r="L335" s="30"/>
      <c r="M335" s="30"/>
      <c r="N335" s="30"/>
      <c r="O335" s="30"/>
      <c r="P335" s="30"/>
      <c r="Q335" s="30"/>
      <c r="R335" s="30"/>
      <c r="S335" s="30"/>
      <c r="T335" s="30"/>
      <c r="U335" s="30"/>
      <c r="V335" s="30"/>
      <c r="W335" s="30"/>
    </row>
    <row r="337" spans="6:24" ht="12.75" customHeight="1">
      <c r="F337" s="37" t="s">
        <v>179</v>
      </c>
      <c r="G337" s="37"/>
      <c r="H337" s="37"/>
      <c r="I337" s="37"/>
      <c r="J337" s="37"/>
      <c r="K337" s="37"/>
      <c r="L337" s="37"/>
      <c r="M337" s="37"/>
      <c r="N337" s="37"/>
      <c r="O337" s="37"/>
      <c r="P337" s="37"/>
      <c r="Q337" s="37"/>
      <c r="R337" s="37"/>
      <c r="S337" s="37"/>
      <c r="T337" s="37"/>
      <c r="U337" s="37"/>
      <c r="V337" s="37"/>
      <c r="W337" s="37"/>
      <c r="X337" s="37"/>
    </row>
    <row r="338" spans="6:24">
      <c r="F338" s="37"/>
      <c r="G338" s="37"/>
      <c r="H338" s="37"/>
      <c r="I338" s="37"/>
      <c r="J338" s="37"/>
      <c r="K338" s="37"/>
      <c r="L338" s="37"/>
      <c r="M338" s="37"/>
      <c r="N338" s="37"/>
      <c r="O338" s="37"/>
      <c r="P338" s="37"/>
      <c r="Q338" s="37"/>
      <c r="R338" s="37"/>
      <c r="S338" s="37"/>
      <c r="T338" s="37"/>
      <c r="U338" s="37"/>
      <c r="V338" s="37"/>
      <c r="W338" s="37"/>
      <c r="X338" s="37"/>
    </row>
    <row r="339" spans="6:24">
      <c r="F339" s="37"/>
      <c r="G339" s="37"/>
      <c r="H339" s="37"/>
      <c r="I339" s="37"/>
      <c r="J339" s="37"/>
      <c r="K339" s="37"/>
      <c r="L339" s="37"/>
      <c r="M339" s="37"/>
      <c r="N339" s="37"/>
      <c r="O339" s="37"/>
      <c r="P339" s="37"/>
      <c r="Q339" s="37"/>
      <c r="R339" s="37"/>
      <c r="S339" s="37"/>
      <c r="T339" s="37"/>
      <c r="U339" s="37"/>
      <c r="V339" s="37"/>
      <c r="W339" s="37"/>
      <c r="X339" s="37"/>
    </row>
    <row r="340" spans="6:24">
      <c r="F340" s="37"/>
      <c r="G340" s="37"/>
      <c r="H340" s="37"/>
      <c r="I340" s="37"/>
      <c r="J340" s="37"/>
      <c r="K340" s="37"/>
      <c r="L340" s="37"/>
      <c r="M340" s="37"/>
      <c r="N340" s="37"/>
      <c r="O340" s="37"/>
      <c r="P340" s="37"/>
      <c r="Q340" s="37"/>
      <c r="R340" s="37"/>
      <c r="S340" s="37"/>
      <c r="T340" s="37"/>
      <c r="U340" s="37"/>
      <c r="V340" s="37"/>
      <c r="W340" s="37"/>
      <c r="X340" s="37"/>
    </row>
    <row r="371" spans="6:24">
      <c r="F371" t="s">
        <v>167</v>
      </c>
    </row>
    <row r="373" spans="6:24">
      <c r="G373" s="32" t="s">
        <v>358</v>
      </c>
      <c r="H373" s="32"/>
      <c r="I373" s="32"/>
      <c r="J373" s="32"/>
      <c r="K373" s="32"/>
      <c r="L373" s="32"/>
      <c r="M373" s="32"/>
      <c r="N373" s="32"/>
      <c r="O373" s="32"/>
      <c r="P373" s="32"/>
      <c r="Q373" s="32"/>
      <c r="R373" s="32"/>
      <c r="S373" s="32"/>
      <c r="T373" s="32"/>
      <c r="U373" s="32"/>
      <c r="V373" s="32"/>
      <c r="W373" s="32"/>
    </row>
    <row r="374" spans="6:24">
      <c r="G374" s="32"/>
      <c r="H374" s="32"/>
      <c r="I374" s="32"/>
      <c r="J374" s="32"/>
      <c r="K374" s="32"/>
      <c r="L374" s="32"/>
      <c r="M374" s="32"/>
      <c r="N374" s="32"/>
      <c r="O374" s="32"/>
      <c r="P374" s="32"/>
      <c r="Q374" s="32"/>
      <c r="R374" s="32"/>
      <c r="S374" s="32"/>
      <c r="T374" s="32"/>
      <c r="U374" s="32"/>
      <c r="V374" s="32"/>
      <c r="W374" s="32"/>
    </row>
    <row r="375" spans="6:24">
      <c r="G375" s="32"/>
      <c r="H375" s="32"/>
      <c r="I375" s="32"/>
      <c r="J375" s="32"/>
      <c r="K375" s="32"/>
      <c r="L375" s="32"/>
      <c r="M375" s="32"/>
      <c r="N375" s="32"/>
      <c r="O375" s="32"/>
      <c r="P375" s="32"/>
      <c r="Q375" s="32"/>
      <c r="R375" s="32"/>
      <c r="S375" s="32"/>
      <c r="T375" s="32"/>
      <c r="U375" s="32"/>
      <c r="V375" s="32"/>
      <c r="W375" s="32"/>
    </row>
    <row r="378" spans="6:24">
      <c r="F378" s="33" t="s">
        <v>159</v>
      </c>
      <c r="G378" s="33"/>
      <c r="H378" s="33"/>
      <c r="I378" s="33"/>
      <c r="J378" s="33"/>
      <c r="K378" s="33"/>
      <c r="L378" s="33"/>
      <c r="M378" s="33"/>
      <c r="N378" s="33"/>
      <c r="O378" s="33"/>
      <c r="P378" s="33"/>
      <c r="Q378" s="33"/>
      <c r="R378" s="33"/>
      <c r="S378" s="33"/>
      <c r="T378" s="33"/>
      <c r="U378" s="33"/>
      <c r="V378" s="33"/>
      <c r="W378" s="33"/>
      <c r="X378" s="33"/>
    </row>
    <row r="379" spans="6:24" ht="23.25" customHeight="1">
      <c r="F379" s="33"/>
      <c r="G379" s="33"/>
      <c r="H379" s="33"/>
      <c r="I379" s="33"/>
      <c r="J379" s="33"/>
      <c r="K379" s="33"/>
      <c r="L379" s="33"/>
      <c r="M379" s="33"/>
      <c r="N379" s="33"/>
      <c r="O379" s="33"/>
      <c r="P379" s="33"/>
      <c r="Q379" s="33"/>
      <c r="R379" s="33"/>
      <c r="S379" s="33"/>
      <c r="T379" s="33"/>
      <c r="U379" s="33"/>
      <c r="V379" s="33"/>
      <c r="W379" s="33"/>
      <c r="X379" s="33"/>
    </row>
    <row r="405" spans="6:23">
      <c r="F405" s="5" t="s">
        <v>69</v>
      </c>
    </row>
    <row r="407" spans="6:23">
      <c r="G407" s="32" t="s">
        <v>359</v>
      </c>
      <c r="H407" s="32"/>
      <c r="I407" s="32"/>
      <c r="J407" s="32"/>
      <c r="K407" s="32"/>
      <c r="L407" s="32"/>
      <c r="M407" s="32"/>
      <c r="N407" s="32"/>
      <c r="O407" s="32"/>
      <c r="P407" s="32"/>
      <c r="Q407" s="32"/>
      <c r="R407" s="32"/>
      <c r="S407" s="32"/>
      <c r="T407" s="32"/>
      <c r="U407" s="32"/>
      <c r="V407" s="32"/>
      <c r="W407" s="32"/>
    </row>
    <row r="408" spans="6:23">
      <c r="G408" s="32"/>
      <c r="H408" s="32"/>
      <c r="I408" s="32"/>
      <c r="J408" s="32"/>
      <c r="K408" s="32"/>
      <c r="L408" s="32"/>
      <c r="M408" s="32"/>
      <c r="N408" s="32"/>
      <c r="O408" s="32"/>
      <c r="P408" s="32"/>
      <c r="Q408" s="32"/>
      <c r="R408" s="32"/>
      <c r="S408" s="32"/>
      <c r="T408" s="32"/>
      <c r="U408" s="32"/>
      <c r="V408" s="32"/>
      <c r="W408" s="32"/>
    </row>
    <row r="409" spans="6:23" ht="20.25" customHeight="1">
      <c r="G409" s="32"/>
      <c r="H409" s="32"/>
      <c r="I409" s="32"/>
      <c r="J409" s="32"/>
      <c r="K409" s="32"/>
      <c r="L409" s="32"/>
      <c r="M409" s="32"/>
      <c r="N409" s="32"/>
      <c r="O409" s="32"/>
      <c r="P409" s="32"/>
      <c r="Q409" s="32"/>
      <c r="R409" s="32"/>
      <c r="S409" s="32"/>
      <c r="T409" s="32"/>
      <c r="U409" s="32"/>
      <c r="V409" s="32"/>
      <c r="W409" s="32"/>
    </row>
    <row r="410" spans="6:23">
      <c r="G410" s="16"/>
      <c r="H410" s="16"/>
      <c r="I410" s="16"/>
      <c r="J410" s="16"/>
      <c r="K410" s="16"/>
      <c r="L410" s="16"/>
      <c r="M410" s="16"/>
      <c r="N410" s="16"/>
      <c r="O410" s="16"/>
      <c r="P410" s="16"/>
      <c r="Q410" s="16"/>
      <c r="R410" s="16"/>
      <c r="S410" s="16"/>
      <c r="T410" s="16"/>
      <c r="U410" s="16"/>
      <c r="V410" s="16"/>
      <c r="W410" s="16"/>
    </row>
    <row r="411" spans="6:23">
      <c r="F411" s="5" t="s">
        <v>70</v>
      </c>
    </row>
    <row r="413" spans="6:23">
      <c r="G413" s="32" t="s">
        <v>362</v>
      </c>
      <c r="H413" s="32"/>
      <c r="I413" s="32"/>
      <c r="J413" s="32"/>
      <c r="K413" s="32"/>
      <c r="L413" s="32"/>
      <c r="M413" s="32"/>
      <c r="N413" s="32"/>
      <c r="O413" s="32"/>
      <c r="P413" s="32"/>
      <c r="Q413" s="32"/>
      <c r="R413" s="32"/>
      <c r="S413" s="32"/>
      <c r="T413" s="32"/>
      <c r="U413" s="32"/>
      <c r="V413" s="32"/>
      <c r="W413" s="32"/>
    </row>
    <row r="414" spans="6:23">
      <c r="G414" s="32"/>
      <c r="H414" s="32"/>
      <c r="I414" s="32"/>
      <c r="J414" s="32"/>
      <c r="K414" s="32"/>
      <c r="L414" s="32"/>
      <c r="M414" s="32"/>
      <c r="N414" s="32"/>
      <c r="O414" s="32"/>
      <c r="P414" s="32"/>
      <c r="Q414" s="32"/>
      <c r="R414" s="32"/>
      <c r="S414" s="32"/>
      <c r="T414" s="32"/>
      <c r="U414" s="32"/>
      <c r="V414" s="32"/>
      <c r="W414" s="32"/>
    </row>
    <row r="415" spans="6:23" ht="43.5" customHeight="1">
      <c r="G415" s="32"/>
      <c r="H415" s="32"/>
      <c r="I415" s="32"/>
      <c r="J415" s="32"/>
      <c r="K415" s="32"/>
      <c r="L415" s="32"/>
      <c r="M415" s="32"/>
      <c r="N415" s="32"/>
      <c r="O415" s="32"/>
      <c r="P415" s="32"/>
      <c r="Q415" s="32"/>
      <c r="R415" s="32"/>
      <c r="S415" s="32"/>
      <c r="T415" s="32"/>
      <c r="U415" s="32"/>
      <c r="V415" s="32"/>
      <c r="W415" s="32"/>
    </row>
    <row r="417" spans="6:24">
      <c r="F417" s="33" t="s">
        <v>160</v>
      </c>
      <c r="G417" s="33"/>
      <c r="H417" s="33"/>
      <c r="I417" s="33"/>
      <c r="J417" s="33"/>
      <c r="K417" s="33"/>
      <c r="L417" s="33"/>
      <c r="M417" s="33"/>
      <c r="N417" s="33"/>
      <c r="O417" s="33"/>
      <c r="P417" s="33"/>
      <c r="Q417" s="33"/>
      <c r="R417" s="33"/>
      <c r="S417" s="33"/>
      <c r="T417" s="33"/>
      <c r="U417" s="33"/>
      <c r="V417" s="33"/>
      <c r="W417" s="33"/>
      <c r="X417" s="33"/>
    </row>
    <row r="418" spans="6:24">
      <c r="F418" s="33"/>
      <c r="G418" s="33"/>
      <c r="H418" s="33"/>
      <c r="I418" s="33"/>
      <c r="J418" s="33"/>
      <c r="K418" s="33"/>
      <c r="L418" s="33"/>
      <c r="M418" s="33"/>
      <c r="N418" s="33"/>
      <c r="O418" s="33"/>
      <c r="P418" s="33"/>
      <c r="Q418" s="33"/>
      <c r="R418" s="33"/>
      <c r="S418" s="33"/>
      <c r="T418" s="33"/>
      <c r="U418" s="33"/>
      <c r="V418" s="33"/>
      <c r="W418" s="33"/>
      <c r="X418" s="33"/>
    </row>
    <row r="419" spans="6:24">
      <c r="F419" s="33"/>
      <c r="G419" s="33"/>
      <c r="H419" s="33"/>
      <c r="I419" s="33"/>
      <c r="J419" s="33"/>
      <c r="K419" s="33"/>
      <c r="L419" s="33"/>
      <c r="M419" s="33"/>
      <c r="N419" s="33"/>
      <c r="O419" s="33"/>
      <c r="P419" s="33"/>
      <c r="Q419" s="33"/>
      <c r="R419" s="33"/>
      <c r="S419" s="33"/>
      <c r="T419" s="33"/>
      <c r="U419" s="33"/>
      <c r="V419" s="33"/>
      <c r="W419" s="33"/>
      <c r="X419" s="33"/>
    </row>
    <row r="421" spans="6:24">
      <c r="G421" s="30" t="s">
        <v>366</v>
      </c>
      <c r="H421" s="30"/>
      <c r="I421" s="30"/>
      <c r="J421" s="30"/>
      <c r="K421" s="30"/>
      <c r="L421" s="30"/>
      <c r="M421" s="30"/>
      <c r="N421" s="30"/>
      <c r="O421" s="30"/>
      <c r="P421" s="30"/>
      <c r="Q421" s="30"/>
      <c r="R421" s="30"/>
      <c r="S421" s="30"/>
      <c r="T421" s="30"/>
      <c r="U421" s="30"/>
      <c r="V421" s="30"/>
      <c r="W421" s="30"/>
    </row>
    <row r="422" spans="6:24">
      <c r="G422" s="30"/>
      <c r="H422" s="30"/>
      <c r="I422" s="30"/>
      <c r="J422" s="30"/>
      <c r="K422" s="30"/>
      <c r="L422" s="30"/>
      <c r="M422" s="30"/>
      <c r="N422" s="30"/>
      <c r="O422" s="30"/>
      <c r="P422" s="30"/>
      <c r="Q422" s="30"/>
      <c r="R422" s="30"/>
      <c r="S422" s="30"/>
      <c r="T422" s="30"/>
      <c r="U422" s="30"/>
      <c r="V422" s="30"/>
      <c r="W422" s="30"/>
    </row>
    <row r="423" spans="6:24" ht="131.25" customHeight="1">
      <c r="G423" s="30"/>
      <c r="H423" s="30"/>
      <c r="I423" s="30"/>
      <c r="J423" s="30"/>
      <c r="K423" s="30"/>
      <c r="L423" s="30"/>
      <c r="M423" s="30"/>
      <c r="N423" s="30"/>
      <c r="O423" s="30"/>
      <c r="P423" s="30"/>
      <c r="Q423" s="30"/>
      <c r="R423" s="30"/>
      <c r="S423" s="30"/>
      <c r="T423" s="30"/>
      <c r="U423" s="30"/>
      <c r="V423" s="30"/>
      <c r="W423" s="30"/>
    </row>
    <row r="426" spans="6:24">
      <c r="F426" s="5" t="s">
        <v>72</v>
      </c>
    </row>
    <row r="428" spans="6:24">
      <c r="G428" s="31" t="s">
        <v>360</v>
      </c>
      <c r="H428" s="31"/>
      <c r="I428" s="31"/>
      <c r="J428" s="31"/>
      <c r="K428" s="31"/>
      <c r="L428" s="31"/>
      <c r="M428" s="31"/>
      <c r="N428" s="31"/>
      <c r="O428" s="31"/>
      <c r="P428" s="31"/>
      <c r="Q428" s="31"/>
      <c r="R428" s="31"/>
      <c r="S428" s="31"/>
      <c r="T428" s="31"/>
      <c r="U428" s="31"/>
      <c r="V428" s="31"/>
      <c r="W428" s="31"/>
    </row>
    <row r="429" spans="6:24">
      <c r="G429" s="31"/>
      <c r="H429" s="31"/>
      <c r="I429" s="31"/>
      <c r="J429" s="31"/>
      <c r="K429" s="31"/>
      <c r="L429" s="31"/>
      <c r="M429" s="31"/>
      <c r="N429" s="31"/>
      <c r="O429" s="31"/>
      <c r="P429" s="31"/>
      <c r="Q429" s="31"/>
      <c r="R429" s="31"/>
      <c r="S429" s="31"/>
      <c r="T429" s="31"/>
      <c r="U429" s="31"/>
      <c r="V429" s="31"/>
      <c r="W429" s="31"/>
    </row>
    <row r="430" spans="6:24" ht="219.75" customHeight="1">
      <c r="G430" s="31"/>
      <c r="H430" s="31"/>
      <c r="I430" s="31"/>
      <c r="J430" s="31"/>
      <c r="K430" s="31"/>
      <c r="L430" s="31"/>
      <c r="M430" s="31"/>
      <c r="N430" s="31"/>
      <c r="O430" s="31"/>
      <c r="P430" s="31"/>
      <c r="Q430" s="31"/>
      <c r="R430" s="31"/>
      <c r="S430" s="31"/>
      <c r="T430" s="31"/>
      <c r="U430" s="31"/>
      <c r="V430" s="31"/>
      <c r="W430" s="31"/>
    </row>
  </sheetData>
  <sheetCalcPr fullCalcOnLoad="1"/>
  <mergeCells count="31">
    <mergeCell ref="F378:X379"/>
    <mergeCell ref="F156:X156"/>
    <mergeCell ref="G325:W327"/>
    <mergeCell ref="F329:X331"/>
    <mergeCell ref="F206:X207"/>
    <mergeCell ref="F61:X63"/>
    <mergeCell ref="F57:X57"/>
    <mergeCell ref="F136:X136"/>
    <mergeCell ref="F17:X18"/>
    <mergeCell ref="F337:X340"/>
    <mergeCell ref="G373:W375"/>
    <mergeCell ref="G297:W299"/>
    <mergeCell ref="G407:W409"/>
    <mergeCell ref="R25:W26"/>
    <mergeCell ref="G85:W87"/>
    <mergeCell ref="G139:W145"/>
    <mergeCell ref="F147:X148"/>
    <mergeCell ref="F196:X196"/>
    <mergeCell ref="F88:X90"/>
    <mergeCell ref="G260:W266"/>
    <mergeCell ref="G158:W166"/>
    <mergeCell ref="G333:W335"/>
    <mergeCell ref="G421:W423"/>
    <mergeCell ref="G428:W430"/>
    <mergeCell ref="G413:W415"/>
    <mergeCell ref="G112:W114"/>
    <mergeCell ref="F117:X117"/>
    <mergeCell ref="F417:X419"/>
    <mergeCell ref="G199:W204"/>
    <mergeCell ref="G209:W214"/>
    <mergeCell ref="G218:W223"/>
  </mergeCells>
  <pageMargins left="0.7" right="0.7" top="0.75" bottom="0.75" header="0.3" footer="0.3"/>
  <pageSetup paperSize="9" orientation="portrait" r:id="rId1"/>
  <rowBreaks count="2" manualBreakCount="2">
    <brk id="268" min="5" max="23" man="1"/>
    <brk id="377" min="5" max="23" man="1"/>
  </rowBreaks>
  <drawing r:id="rId2"/>
</worksheet>
</file>

<file path=xl/worksheets/sheet2.xml><?xml version="1.0" encoding="utf-8"?>
<worksheet xmlns="http://schemas.openxmlformats.org/spreadsheetml/2006/main" xmlns:r="http://schemas.openxmlformats.org/officeDocument/2006/relationships">
  <dimension ref="A1:CS16"/>
  <sheetViews>
    <sheetView zoomScale="90" zoomScaleNormal="90" workbookViewId="0">
      <pane ySplit="1" topLeftCell="A2" activePane="bottomLeft" state="frozen"/>
      <selection pane="bottomLeft" sqref="A1:IV60834"/>
    </sheetView>
  </sheetViews>
  <sheetFormatPr defaultColWidth="17.140625" defaultRowHeight="15" customHeight="1"/>
  <cols>
    <col min="1" max="1" width="20" style="2" bestFit="1" customWidth="1"/>
    <col min="2" max="4" width="18.140625" style="2" customWidth="1"/>
    <col min="5" max="5" width="20" style="2" bestFit="1" customWidth="1"/>
    <col min="6" max="11" width="18.140625" style="2" customWidth="1"/>
    <col min="12" max="20" width="8.28515625" style="2" customWidth="1"/>
    <col min="21" max="21" width="18.140625" style="2" customWidth="1"/>
    <col min="22" max="30" width="8.140625" style="2" customWidth="1"/>
    <col min="31" max="31" width="18.140625" style="2" customWidth="1"/>
    <col min="32" max="16384" width="17.140625" style="2"/>
  </cols>
  <sheetData>
    <row r="1" spans="1:97" ht="233.25" customHeight="1">
      <c r="A1" s="1" t="s">
        <v>0</v>
      </c>
      <c r="B1" s="29" t="s">
        <v>1</v>
      </c>
      <c r="C1" s="29" t="s">
        <v>2</v>
      </c>
      <c r="D1" s="29" t="s">
        <v>3</v>
      </c>
      <c r="E1" s="29" t="s">
        <v>4</v>
      </c>
      <c r="F1" s="29" t="s">
        <v>5</v>
      </c>
      <c r="G1" s="29" t="s">
        <v>6</v>
      </c>
      <c r="H1" s="29" t="s">
        <v>7</v>
      </c>
      <c r="I1" s="29" t="s">
        <v>8</v>
      </c>
      <c r="J1" s="29" t="s">
        <v>9</v>
      </c>
      <c r="K1" s="29" t="s">
        <v>90</v>
      </c>
      <c r="L1" s="29" t="s">
        <v>191</v>
      </c>
      <c r="M1" s="29" t="s">
        <v>191</v>
      </c>
      <c r="N1" s="29" t="s">
        <v>191</v>
      </c>
      <c r="O1" s="29" t="s">
        <v>191</v>
      </c>
      <c r="P1" s="29" t="s">
        <v>191</v>
      </c>
      <c r="Q1" s="29" t="s">
        <v>191</v>
      </c>
      <c r="R1" s="29" t="s">
        <v>191</v>
      </c>
      <c r="S1" s="29" t="s">
        <v>191</v>
      </c>
      <c r="T1" s="29" t="s">
        <v>191</v>
      </c>
      <c r="U1" s="29" t="s">
        <v>192</v>
      </c>
      <c r="V1" s="29"/>
      <c r="W1" s="29"/>
      <c r="X1" s="29"/>
      <c r="Y1" s="29"/>
      <c r="Z1" s="29"/>
      <c r="AA1" s="29"/>
      <c r="AB1" s="29"/>
      <c r="AC1" s="29"/>
      <c r="AD1" s="29"/>
      <c r="AE1" s="29" t="s">
        <v>10</v>
      </c>
      <c r="AF1" s="29" t="s">
        <v>11</v>
      </c>
      <c r="AG1" s="29" t="s">
        <v>12</v>
      </c>
      <c r="AH1" s="29" t="s">
        <v>13</v>
      </c>
      <c r="AI1" s="29" t="s">
        <v>14</v>
      </c>
      <c r="AJ1" s="29" t="s">
        <v>15</v>
      </c>
      <c r="AK1" s="29" t="s">
        <v>16</v>
      </c>
      <c r="AL1" s="29" t="s">
        <v>17</v>
      </c>
      <c r="AM1" s="29" t="s">
        <v>18</v>
      </c>
      <c r="AN1" s="29" t="s">
        <v>19</v>
      </c>
      <c r="AO1" s="29" t="s">
        <v>20</v>
      </c>
      <c r="AP1" s="29" t="s">
        <v>21</v>
      </c>
      <c r="AQ1" s="29" t="s">
        <v>22</v>
      </c>
      <c r="AR1" s="29" t="s">
        <v>23</v>
      </c>
      <c r="AS1" s="29" t="s">
        <v>24</v>
      </c>
      <c r="AT1" s="29" t="s">
        <v>25</v>
      </c>
      <c r="AU1" s="29" t="s">
        <v>26</v>
      </c>
      <c r="AV1" s="29" t="s">
        <v>27</v>
      </c>
      <c r="AW1" s="29" t="s">
        <v>28</v>
      </c>
      <c r="AX1" s="29" t="s">
        <v>29</v>
      </c>
      <c r="AY1" s="29" t="s">
        <v>30</v>
      </c>
      <c r="AZ1" s="29" t="s">
        <v>31</v>
      </c>
      <c r="BA1" s="29" t="s">
        <v>32</v>
      </c>
      <c r="BB1" s="29" t="s">
        <v>33</v>
      </c>
      <c r="BC1" s="29" t="s">
        <v>34</v>
      </c>
      <c r="BD1" s="29" t="s">
        <v>35</v>
      </c>
      <c r="BE1" s="29" t="s">
        <v>36</v>
      </c>
      <c r="BF1" s="29" t="s">
        <v>37</v>
      </c>
      <c r="BG1" s="29" t="s">
        <v>38</v>
      </c>
      <c r="BH1" s="29" t="s">
        <v>39</v>
      </c>
      <c r="BI1" s="29" t="s">
        <v>40</v>
      </c>
      <c r="BJ1" s="29" t="s">
        <v>41</v>
      </c>
      <c r="BK1" s="29" t="s">
        <v>42</v>
      </c>
      <c r="BL1" s="29" t="s">
        <v>43</v>
      </c>
      <c r="BM1" s="29" t="s">
        <v>44</v>
      </c>
      <c r="BN1" s="29" t="s">
        <v>45</v>
      </c>
      <c r="BO1" s="29" t="s">
        <v>46</v>
      </c>
      <c r="BP1" s="29" t="s">
        <v>46</v>
      </c>
      <c r="BQ1" s="29" t="s">
        <v>46</v>
      </c>
      <c r="BR1" s="29" t="s">
        <v>47</v>
      </c>
      <c r="BS1" s="29" t="s">
        <v>48</v>
      </c>
      <c r="BT1" s="29" t="s">
        <v>49</v>
      </c>
      <c r="BU1" s="29" t="s">
        <v>50</v>
      </c>
      <c r="BV1" s="29" t="s">
        <v>51</v>
      </c>
      <c r="BW1" s="29" t="s">
        <v>52</v>
      </c>
      <c r="BX1" s="29" t="s">
        <v>53</v>
      </c>
      <c r="BY1" s="29" t="s">
        <v>54</v>
      </c>
      <c r="BZ1" s="29" t="s">
        <v>55</v>
      </c>
      <c r="CA1" s="29" t="s">
        <v>56</v>
      </c>
      <c r="CB1" s="29" t="s">
        <v>56</v>
      </c>
      <c r="CC1" s="29" t="s">
        <v>56</v>
      </c>
      <c r="CD1" s="29" t="s">
        <v>57</v>
      </c>
      <c r="CE1" s="29" t="s">
        <v>58</v>
      </c>
      <c r="CF1" s="29" t="s">
        <v>59</v>
      </c>
      <c r="CG1" s="29" t="s">
        <v>60</v>
      </c>
      <c r="CH1" s="29" t="s">
        <v>61</v>
      </c>
      <c r="CI1" s="29" t="s">
        <v>62</v>
      </c>
      <c r="CJ1" s="29" t="s">
        <v>63</v>
      </c>
      <c r="CK1" s="29" t="s">
        <v>64</v>
      </c>
      <c r="CL1" s="29" t="s">
        <v>65</v>
      </c>
      <c r="CM1" s="29" t="s">
        <v>66</v>
      </c>
      <c r="CN1" s="29" t="s">
        <v>67</v>
      </c>
      <c r="CO1" s="29" t="s">
        <v>68</v>
      </c>
      <c r="CP1" s="29" t="s">
        <v>69</v>
      </c>
      <c r="CQ1" s="29" t="s">
        <v>70</v>
      </c>
      <c r="CR1" s="29" t="s">
        <v>71</v>
      </c>
      <c r="CS1" s="29" t="s">
        <v>72</v>
      </c>
    </row>
    <row r="2" spans="1:97" ht="15" customHeight="1">
      <c r="A2" s="2" t="s">
        <v>350</v>
      </c>
      <c r="B2" s="3">
        <v>41681.4079166667</v>
      </c>
      <c r="C2" s="4" t="s">
        <v>73</v>
      </c>
      <c r="D2" s="4" t="s">
        <v>199</v>
      </c>
      <c r="E2" s="4" t="s">
        <v>200</v>
      </c>
      <c r="F2" s="4">
        <v>2</v>
      </c>
      <c r="G2" s="4" t="s">
        <v>74</v>
      </c>
      <c r="H2" s="4">
        <v>58</v>
      </c>
      <c r="I2" s="4" t="s">
        <v>75</v>
      </c>
      <c r="J2" s="4" t="s">
        <v>76</v>
      </c>
      <c r="K2" s="4" t="s">
        <v>87</v>
      </c>
      <c r="L2" s="4" t="s">
        <v>91</v>
      </c>
      <c r="M2" s="4" t="s">
        <v>92</v>
      </c>
      <c r="N2" s="4" t="s">
        <v>98</v>
      </c>
      <c r="O2" s="4"/>
      <c r="P2" s="4"/>
      <c r="Q2" s="4"/>
      <c r="R2" s="4"/>
      <c r="S2" s="4"/>
      <c r="T2" s="4"/>
      <c r="U2" s="4" t="s">
        <v>201</v>
      </c>
      <c r="V2" s="4" t="s">
        <v>202</v>
      </c>
      <c r="W2" s="4" t="s">
        <v>203</v>
      </c>
      <c r="X2" s="4" t="s">
        <v>204</v>
      </c>
      <c r="Y2" s="4"/>
      <c r="Z2" s="4"/>
      <c r="AA2" s="4"/>
      <c r="AB2" s="4"/>
      <c r="AC2" s="4"/>
      <c r="AD2" s="4"/>
      <c r="AE2" s="4">
        <v>2</v>
      </c>
      <c r="AF2" s="4">
        <v>2</v>
      </c>
      <c r="AG2" s="4">
        <v>2</v>
      </c>
      <c r="AH2" s="4">
        <v>2</v>
      </c>
      <c r="AI2" s="4">
        <v>2</v>
      </c>
      <c r="AJ2" s="4"/>
      <c r="AK2" s="4"/>
      <c r="AL2" s="4">
        <v>2</v>
      </c>
      <c r="AM2" s="4">
        <v>3</v>
      </c>
      <c r="AN2" s="4"/>
      <c r="AO2" s="4"/>
      <c r="AP2" s="4"/>
      <c r="AQ2" s="4" t="s">
        <v>205</v>
      </c>
      <c r="AR2" s="4" t="s">
        <v>206</v>
      </c>
      <c r="AS2" s="4"/>
      <c r="AT2" s="4"/>
      <c r="AU2" s="4" t="s">
        <v>196</v>
      </c>
      <c r="AV2" s="4"/>
      <c r="AW2" s="4"/>
      <c r="AX2" s="4"/>
      <c r="AY2" s="4"/>
      <c r="AZ2" s="4">
        <v>2</v>
      </c>
      <c r="BA2" s="4" t="s">
        <v>77</v>
      </c>
      <c r="BB2" s="4"/>
      <c r="BC2" s="4"/>
      <c r="BD2" s="4" t="s">
        <v>207</v>
      </c>
      <c r="BE2" s="4"/>
      <c r="BF2" s="4">
        <v>2</v>
      </c>
      <c r="BG2" s="4">
        <v>3</v>
      </c>
      <c r="BH2" s="4"/>
      <c r="BI2" s="4">
        <v>3</v>
      </c>
      <c r="BJ2" s="4"/>
      <c r="BK2" s="4">
        <v>2</v>
      </c>
      <c r="BL2" s="4"/>
      <c r="BM2" s="4"/>
      <c r="BN2" s="4"/>
      <c r="BO2" s="4"/>
      <c r="BP2" s="4"/>
      <c r="BQ2" s="4"/>
      <c r="BR2" s="4" t="s">
        <v>79</v>
      </c>
      <c r="BS2" s="4" t="s">
        <v>81</v>
      </c>
      <c r="BT2" s="4"/>
      <c r="BU2" s="4" t="s">
        <v>78</v>
      </c>
      <c r="BV2" s="4"/>
      <c r="BW2" s="4" t="s">
        <v>79</v>
      </c>
      <c r="BX2" s="4"/>
      <c r="BY2" s="4"/>
      <c r="BZ2" s="4"/>
      <c r="CA2" s="4"/>
      <c r="CB2" s="4"/>
      <c r="CC2" s="4"/>
      <c r="CD2" s="4"/>
      <c r="CE2" s="4">
        <v>5</v>
      </c>
      <c r="CF2" s="4"/>
      <c r="CG2" s="4"/>
      <c r="CH2" s="4"/>
      <c r="CI2" s="4"/>
      <c r="CJ2" s="4">
        <v>4</v>
      </c>
      <c r="CK2" s="4">
        <v>3</v>
      </c>
      <c r="CL2" s="4" t="s">
        <v>208</v>
      </c>
      <c r="CM2" s="4" t="s">
        <v>194</v>
      </c>
      <c r="CN2" s="4"/>
      <c r="CO2" s="4" t="s">
        <v>80</v>
      </c>
      <c r="CP2" s="4"/>
      <c r="CQ2" s="4"/>
      <c r="CR2" s="4" t="s">
        <v>209</v>
      </c>
      <c r="CS2" s="4" t="s">
        <v>210</v>
      </c>
    </row>
    <row r="3" spans="1:97" ht="15" customHeight="1">
      <c r="A3" s="2" t="s">
        <v>350</v>
      </c>
      <c r="B3" s="3">
        <v>41681.4590509259</v>
      </c>
      <c r="C3" s="4" t="s">
        <v>73</v>
      </c>
      <c r="D3" s="4" t="s">
        <v>211</v>
      </c>
      <c r="E3" s="4" t="s">
        <v>200</v>
      </c>
      <c r="F3" s="4">
        <v>2</v>
      </c>
      <c r="G3" s="4" t="s">
        <v>74</v>
      </c>
      <c r="H3" s="4"/>
      <c r="I3" s="4" t="s">
        <v>82</v>
      </c>
      <c r="J3" s="4" t="s">
        <v>76</v>
      </c>
      <c r="K3" s="4" t="s">
        <v>95</v>
      </c>
      <c r="L3" s="4" t="s">
        <v>96</v>
      </c>
      <c r="M3" s="4" t="s">
        <v>212</v>
      </c>
      <c r="N3" s="4"/>
      <c r="O3" s="4"/>
      <c r="P3" s="4"/>
      <c r="Q3" s="4"/>
      <c r="R3" s="4"/>
      <c r="S3" s="4"/>
      <c r="T3" s="4"/>
      <c r="U3" s="4" t="s">
        <v>91</v>
      </c>
      <c r="V3" s="4" t="s">
        <v>92</v>
      </c>
      <c r="W3" s="4" t="s">
        <v>213</v>
      </c>
      <c r="X3" s="4" t="s">
        <v>214</v>
      </c>
      <c r="Y3" s="4" t="s">
        <v>215</v>
      </c>
      <c r="Z3" s="4" t="s">
        <v>216</v>
      </c>
      <c r="AA3" s="4"/>
      <c r="AB3" s="4"/>
      <c r="AC3" s="4"/>
      <c r="AD3" s="4"/>
      <c r="AE3" s="4">
        <v>1</v>
      </c>
      <c r="AF3" s="4">
        <v>1</v>
      </c>
      <c r="AG3" s="4">
        <v>1</v>
      </c>
      <c r="AH3" s="4"/>
      <c r="AI3" s="4"/>
      <c r="AJ3" s="4"/>
      <c r="AK3" s="4"/>
      <c r="AL3" s="4">
        <v>2</v>
      </c>
      <c r="AM3" s="4">
        <v>3</v>
      </c>
      <c r="AN3" s="4"/>
      <c r="AO3" s="4"/>
      <c r="AP3" s="4"/>
      <c r="AQ3" s="4" t="s">
        <v>217</v>
      </c>
      <c r="AR3" s="4" t="s">
        <v>218</v>
      </c>
      <c r="AS3" s="4"/>
      <c r="AT3" s="4"/>
      <c r="AU3" s="4" t="s">
        <v>196</v>
      </c>
      <c r="AV3" s="4"/>
      <c r="AW3" s="4"/>
      <c r="AX3" s="4"/>
      <c r="AY3" s="4"/>
      <c r="AZ3" s="4"/>
      <c r="BA3" s="4"/>
      <c r="BB3" s="4" t="s">
        <v>77</v>
      </c>
      <c r="BC3" s="4" t="s">
        <v>219</v>
      </c>
      <c r="BD3" s="4" t="s">
        <v>220</v>
      </c>
      <c r="BE3" s="4"/>
      <c r="BF3" s="4">
        <v>1</v>
      </c>
      <c r="BG3" s="4">
        <v>3</v>
      </c>
      <c r="BH3" s="4">
        <v>4</v>
      </c>
      <c r="BI3" s="4">
        <v>3</v>
      </c>
      <c r="BJ3" s="4">
        <v>4</v>
      </c>
      <c r="BK3" s="4">
        <v>1</v>
      </c>
      <c r="BL3" s="4">
        <v>1</v>
      </c>
      <c r="BM3" s="4">
        <v>1</v>
      </c>
      <c r="BN3" s="4">
        <v>3</v>
      </c>
      <c r="BO3" s="4"/>
      <c r="BP3" s="4"/>
      <c r="BQ3" s="4"/>
      <c r="BR3" s="4" t="s">
        <v>79</v>
      </c>
      <c r="BS3" s="4" t="s">
        <v>78</v>
      </c>
      <c r="BT3" s="4" t="s">
        <v>81</v>
      </c>
      <c r="BU3" s="4" t="s">
        <v>79</v>
      </c>
      <c r="BV3" s="4" t="s">
        <v>81</v>
      </c>
      <c r="BW3" s="4" t="s">
        <v>79</v>
      </c>
      <c r="BX3" s="4" t="s">
        <v>78</v>
      </c>
      <c r="BY3" s="4" t="s">
        <v>79</v>
      </c>
      <c r="BZ3" s="4" t="s">
        <v>78</v>
      </c>
      <c r="CA3" s="4"/>
      <c r="CB3" s="4"/>
      <c r="CC3" s="4"/>
      <c r="CD3" s="4"/>
      <c r="CE3" s="4">
        <v>3</v>
      </c>
      <c r="CF3" s="4">
        <v>5</v>
      </c>
      <c r="CG3" s="4"/>
      <c r="CH3" s="4"/>
      <c r="CI3" s="4"/>
      <c r="CJ3" s="4"/>
      <c r="CK3" s="4">
        <v>4</v>
      </c>
      <c r="CL3" s="4" t="s">
        <v>221</v>
      </c>
      <c r="CM3" s="4" t="s">
        <v>85</v>
      </c>
      <c r="CN3" s="4" t="s">
        <v>222</v>
      </c>
      <c r="CO3" s="4" t="s">
        <v>223</v>
      </c>
      <c r="CP3" s="4"/>
      <c r="CQ3" s="4"/>
      <c r="CR3" s="4" t="s">
        <v>224</v>
      </c>
      <c r="CS3" s="4" t="s">
        <v>225</v>
      </c>
    </row>
    <row r="4" spans="1:97" ht="15" customHeight="1">
      <c r="A4" s="2" t="s">
        <v>350</v>
      </c>
      <c r="B4" s="3">
        <v>41682.515775462998</v>
      </c>
      <c r="C4" s="4" t="s">
        <v>73</v>
      </c>
      <c r="D4" s="4" t="s">
        <v>226</v>
      </c>
      <c r="E4" s="4" t="s">
        <v>200</v>
      </c>
      <c r="F4" s="4">
        <v>1</v>
      </c>
      <c r="G4" s="4" t="s">
        <v>74</v>
      </c>
      <c r="H4" s="4">
        <v>54</v>
      </c>
      <c r="I4" s="4" t="s">
        <v>75</v>
      </c>
      <c r="J4" s="4" t="s">
        <v>76</v>
      </c>
      <c r="K4" s="4" t="s">
        <v>91</v>
      </c>
      <c r="L4" s="4" t="s">
        <v>92</v>
      </c>
      <c r="M4" s="4" t="s">
        <v>227</v>
      </c>
      <c r="N4" s="4" t="s">
        <v>228</v>
      </c>
      <c r="O4" s="4" t="s">
        <v>229</v>
      </c>
      <c r="P4" s="4"/>
      <c r="Q4" s="4"/>
      <c r="R4" s="4"/>
      <c r="S4" s="4"/>
      <c r="T4" s="4"/>
      <c r="U4" s="4" t="s">
        <v>230</v>
      </c>
      <c r="V4" s="4" t="s">
        <v>231</v>
      </c>
      <c r="W4" s="4"/>
      <c r="X4" s="4"/>
      <c r="Y4" s="4"/>
      <c r="Z4" s="4"/>
      <c r="AA4" s="4"/>
      <c r="AB4" s="4"/>
      <c r="AC4" s="4"/>
      <c r="AD4" s="4"/>
      <c r="AE4" s="4">
        <v>3</v>
      </c>
      <c r="AF4" s="4">
        <v>3</v>
      </c>
      <c r="AG4" s="4">
        <v>3</v>
      </c>
      <c r="AH4" s="4">
        <v>3</v>
      </c>
      <c r="AI4" s="4">
        <v>3</v>
      </c>
      <c r="AJ4" s="4"/>
      <c r="AK4" s="4"/>
      <c r="AL4" s="4">
        <v>2</v>
      </c>
      <c r="AM4" s="4"/>
      <c r="AN4" s="4"/>
      <c r="AO4" s="4"/>
      <c r="AP4" s="4"/>
      <c r="AQ4" s="4"/>
      <c r="AR4" s="4" t="s">
        <v>196</v>
      </c>
      <c r="AS4" s="4"/>
      <c r="AT4" s="4"/>
      <c r="AU4" s="4"/>
      <c r="AV4" s="4"/>
      <c r="AW4" s="4"/>
      <c r="AX4" s="4"/>
      <c r="AY4" s="4"/>
      <c r="AZ4" s="4"/>
      <c r="BA4" s="4"/>
      <c r="BB4" s="4" t="s">
        <v>77</v>
      </c>
      <c r="BC4" s="4" t="s">
        <v>232</v>
      </c>
      <c r="BD4" s="4" t="s">
        <v>233</v>
      </c>
      <c r="BE4" s="4" t="s">
        <v>193</v>
      </c>
      <c r="BF4" s="4">
        <v>2</v>
      </c>
      <c r="BG4" s="4">
        <v>3</v>
      </c>
      <c r="BH4" s="4">
        <v>4</v>
      </c>
      <c r="BI4" s="4">
        <v>4</v>
      </c>
      <c r="BJ4" s="4">
        <v>4</v>
      </c>
      <c r="BK4" s="4">
        <v>2</v>
      </c>
      <c r="BL4" s="4">
        <v>1</v>
      </c>
      <c r="BM4" s="4">
        <v>1</v>
      </c>
      <c r="BN4" s="4"/>
      <c r="BO4" s="4"/>
      <c r="BP4" s="4"/>
      <c r="BQ4" s="4"/>
      <c r="BR4" s="4" t="s">
        <v>79</v>
      </c>
      <c r="BS4" s="4" t="s">
        <v>79</v>
      </c>
      <c r="BT4" s="4" t="s">
        <v>81</v>
      </c>
      <c r="BU4" s="4" t="s">
        <v>81</v>
      </c>
      <c r="BV4" s="4" t="s">
        <v>81</v>
      </c>
      <c r="BW4" s="4" t="s">
        <v>78</v>
      </c>
      <c r="BX4" s="4" t="s">
        <v>79</v>
      </c>
      <c r="BY4" s="4" t="s">
        <v>79</v>
      </c>
      <c r="BZ4" s="4"/>
      <c r="CA4" s="4"/>
      <c r="CB4" s="4"/>
      <c r="CC4" s="4"/>
      <c r="CD4" s="4"/>
      <c r="CE4" s="4">
        <v>4</v>
      </c>
      <c r="CF4" s="4"/>
      <c r="CG4" s="4"/>
      <c r="CH4" s="4"/>
      <c r="CI4" s="4"/>
      <c r="CJ4" s="4">
        <v>5</v>
      </c>
      <c r="CK4" s="4">
        <v>3</v>
      </c>
      <c r="CL4" s="4" t="s">
        <v>234</v>
      </c>
      <c r="CM4" s="4"/>
      <c r="CN4" s="4" t="s">
        <v>235</v>
      </c>
      <c r="CO4" s="4" t="s">
        <v>80</v>
      </c>
      <c r="CP4" s="4"/>
      <c r="CQ4" s="4"/>
      <c r="CR4" s="4" t="s">
        <v>236</v>
      </c>
      <c r="CS4" s="4" t="s">
        <v>237</v>
      </c>
    </row>
    <row r="5" spans="1:97" ht="15" customHeight="1">
      <c r="A5" s="2" t="s">
        <v>350</v>
      </c>
      <c r="B5" s="3">
        <v>41682.552037037</v>
      </c>
      <c r="C5" s="4" t="s">
        <v>164</v>
      </c>
      <c r="D5" s="4" t="s">
        <v>238</v>
      </c>
      <c r="E5" s="4" t="s">
        <v>200</v>
      </c>
      <c r="F5" s="4">
        <v>6</v>
      </c>
      <c r="G5" s="4" t="s">
        <v>239</v>
      </c>
      <c r="H5" s="4">
        <v>52</v>
      </c>
      <c r="I5" s="4" t="s">
        <v>82</v>
      </c>
      <c r="J5" s="4" t="s">
        <v>76</v>
      </c>
      <c r="K5" s="4" t="s">
        <v>97</v>
      </c>
      <c r="L5" s="4" t="s">
        <v>95</v>
      </c>
      <c r="M5" s="4" t="s">
        <v>96</v>
      </c>
      <c r="N5" s="4"/>
      <c r="O5" s="4"/>
      <c r="P5" s="4"/>
      <c r="Q5" s="4"/>
      <c r="R5" s="4"/>
      <c r="S5" s="4"/>
      <c r="T5" s="4"/>
      <c r="U5" s="4" t="s">
        <v>240</v>
      </c>
      <c r="V5" s="4" t="s">
        <v>241</v>
      </c>
      <c r="W5" s="4"/>
      <c r="X5" s="4"/>
      <c r="Y5" s="4"/>
      <c r="Z5" s="4"/>
      <c r="AA5" s="4"/>
      <c r="AB5" s="4"/>
      <c r="AC5" s="4"/>
      <c r="AD5" s="4"/>
      <c r="AE5" s="4">
        <v>1</v>
      </c>
      <c r="AF5" s="4"/>
      <c r="AG5" s="4"/>
      <c r="AH5" s="4"/>
      <c r="AI5" s="4"/>
      <c r="AJ5" s="4"/>
      <c r="AK5" s="4"/>
      <c r="AL5" s="4">
        <v>1</v>
      </c>
      <c r="AM5" s="4"/>
      <c r="AN5" s="4"/>
      <c r="AO5" s="4"/>
      <c r="AP5" s="4"/>
      <c r="AQ5" s="4"/>
      <c r="AR5" s="4"/>
      <c r="AS5" s="4"/>
      <c r="AT5" s="4"/>
      <c r="AU5" s="4"/>
      <c r="AV5" s="4"/>
      <c r="AW5" s="4"/>
      <c r="AX5" s="4"/>
      <c r="AY5" s="4"/>
      <c r="AZ5" s="4" t="s">
        <v>77</v>
      </c>
      <c r="BA5" s="4">
        <v>3</v>
      </c>
      <c r="BB5" s="4">
        <v>2</v>
      </c>
      <c r="BC5" s="4" t="s">
        <v>242</v>
      </c>
      <c r="BD5" s="4" t="s">
        <v>243</v>
      </c>
      <c r="BE5" s="4"/>
      <c r="BF5" s="4">
        <v>5</v>
      </c>
      <c r="BG5" s="4">
        <v>4</v>
      </c>
      <c r="BH5" s="4">
        <v>1</v>
      </c>
      <c r="BI5" s="4">
        <v>1</v>
      </c>
      <c r="BJ5" s="4"/>
      <c r="BK5" s="4">
        <v>1</v>
      </c>
      <c r="BL5" s="4">
        <v>3</v>
      </c>
      <c r="BM5" s="4">
        <v>1</v>
      </c>
      <c r="BN5" s="4"/>
      <c r="BO5" s="4"/>
      <c r="BP5" s="4"/>
      <c r="BQ5" s="4"/>
      <c r="BR5" s="4" t="s">
        <v>81</v>
      </c>
      <c r="BS5" s="4" t="s">
        <v>81</v>
      </c>
      <c r="BT5" s="4" t="s">
        <v>79</v>
      </c>
      <c r="BU5" s="4" t="s">
        <v>79</v>
      </c>
      <c r="BV5" s="4"/>
      <c r="BW5" s="4" t="s">
        <v>79</v>
      </c>
      <c r="BX5" s="4" t="s">
        <v>79</v>
      </c>
      <c r="BY5" s="4" t="s">
        <v>79</v>
      </c>
      <c r="BZ5" s="4"/>
      <c r="CA5" s="4"/>
      <c r="CB5" s="4"/>
      <c r="CC5" s="4"/>
      <c r="CD5" s="4"/>
      <c r="CE5" s="4">
        <v>3</v>
      </c>
      <c r="CF5" s="4"/>
      <c r="CG5" s="4"/>
      <c r="CH5" s="4"/>
      <c r="CI5" s="4"/>
      <c r="CJ5" s="4">
        <v>4</v>
      </c>
      <c r="CK5" s="4">
        <v>5</v>
      </c>
      <c r="CL5" s="4" t="s">
        <v>244</v>
      </c>
      <c r="CM5" s="4" t="s">
        <v>149</v>
      </c>
      <c r="CN5" s="4"/>
      <c r="CO5" s="4" t="s">
        <v>80</v>
      </c>
      <c r="CP5" s="4"/>
      <c r="CQ5" s="4"/>
      <c r="CR5" s="4" t="s">
        <v>106</v>
      </c>
      <c r="CS5" s="4"/>
    </row>
    <row r="6" spans="1:97" ht="15" customHeight="1">
      <c r="A6" s="2" t="s">
        <v>350</v>
      </c>
      <c r="B6" s="3">
        <v>41682.583796296298</v>
      </c>
      <c r="C6" s="4" t="s">
        <v>73</v>
      </c>
      <c r="D6" s="4" t="s">
        <v>246</v>
      </c>
      <c r="E6" s="4" t="s">
        <v>200</v>
      </c>
      <c r="F6" s="4">
        <v>2</v>
      </c>
      <c r="G6" s="4" t="s">
        <v>74</v>
      </c>
      <c r="H6" s="4">
        <v>52</v>
      </c>
      <c r="I6" s="4" t="s">
        <v>82</v>
      </c>
      <c r="J6" s="4" t="s">
        <v>76</v>
      </c>
      <c r="K6" s="4" t="s">
        <v>95</v>
      </c>
      <c r="L6" s="4" t="s">
        <v>96</v>
      </c>
      <c r="M6" s="4" t="s">
        <v>91</v>
      </c>
      <c r="N6" s="4" t="s">
        <v>92</v>
      </c>
      <c r="O6" s="4" t="s">
        <v>98</v>
      </c>
      <c r="P6" s="4" t="s">
        <v>247</v>
      </c>
      <c r="Q6" s="4" t="s">
        <v>248</v>
      </c>
      <c r="R6" s="4" t="s">
        <v>249</v>
      </c>
      <c r="S6" s="4"/>
      <c r="T6" s="4"/>
      <c r="U6" s="4"/>
      <c r="V6" s="4"/>
      <c r="W6" s="4"/>
      <c r="X6" s="4"/>
      <c r="Y6" s="4"/>
      <c r="Z6" s="4"/>
      <c r="AA6" s="4"/>
      <c r="AB6" s="4"/>
      <c r="AC6" s="4"/>
      <c r="AD6" s="4"/>
      <c r="AE6" s="4">
        <v>2</v>
      </c>
      <c r="AF6" s="4">
        <v>2</v>
      </c>
      <c r="AG6" s="4">
        <v>2</v>
      </c>
      <c r="AH6" s="4">
        <v>2</v>
      </c>
      <c r="AI6" s="4">
        <v>2</v>
      </c>
      <c r="AJ6" s="4"/>
      <c r="AK6" s="4"/>
      <c r="AL6" s="4">
        <v>4</v>
      </c>
      <c r="AM6" s="4">
        <v>1</v>
      </c>
      <c r="AN6" s="4"/>
      <c r="AO6" s="4"/>
      <c r="AP6" s="4"/>
      <c r="AQ6" s="4" t="s">
        <v>250</v>
      </c>
      <c r="AR6" s="4" t="s">
        <v>196</v>
      </c>
      <c r="AS6" s="4"/>
      <c r="AT6" s="4"/>
      <c r="AU6" s="4" t="s">
        <v>238</v>
      </c>
      <c r="AV6" s="4"/>
      <c r="AW6" s="4"/>
      <c r="AX6" s="4"/>
      <c r="AY6" s="4"/>
      <c r="AZ6" s="4" t="s">
        <v>77</v>
      </c>
      <c r="BA6" s="4"/>
      <c r="BB6" s="4">
        <v>2</v>
      </c>
      <c r="BC6" s="4" t="s">
        <v>242</v>
      </c>
      <c r="BD6" s="4" t="s">
        <v>251</v>
      </c>
      <c r="BE6" s="4" t="s">
        <v>252</v>
      </c>
      <c r="BF6" s="4">
        <v>2</v>
      </c>
      <c r="BG6" s="4">
        <v>4</v>
      </c>
      <c r="BH6" s="4">
        <v>1</v>
      </c>
      <c r="BI6" s="4">
        <v>1</v>
      </c>
      <c r="BJ6" s="4">
        <v>3</v>
      </c>
      <c r="BK6" s="4">
        <v>1</v>
      </c>
      <c r="BL6" s="4">
        <v>3</v>
      </c>
      <c r="BM6" s="4">
        <v>1</v>
      </c>
      <c r="BN6" s="4">
        <v>3</v>
      </c>
      <c r="BO6" s="4"/>
      <c r="BP6" s="4"/>
      <c r="BQ6" s="4"/>
      <c r="BR6" s="4" t="s">
        <v>78</v>
      </c>
      <c r="BS6" s="4" t="s">
        <v>81</v>
      </c>
      <c r="BT6" s="4" t="s">
        <v>79</v>
      </c>
      <c r="BU6" s="4" t="s">
        <v>79</v>
      </c>
      <c r="BV6" s="4" t="s">
        <v>79</v>
      </c>
      <c r="BW6" s="4" t="s">
        <v>79</v>
      </c>
      <c r="BX6" s="4" t="s">
        <v>79</v>
      </c>
      <c r="BY6" s="4" t="s">
        <v>79</v>
      </c>
      <c r="BZ6" s="4" t="s">
        <v>81</v>
      </c>
      <c r="CA6" s="4"/>
      <c r="CB6" s="4"/>
      <c r="CC6" s="4"/>
      <c r="CD6" s="4"/>
      <c r="CE6" s="4">
        <v>3</v>
      </c>
      <c r="CF6" s="4"/>
      <c r="CG6" s="4"/>
      <c r="CH6" s="4"/>
      <c r="CI6" s="4"/>
      <c r="CJ6" s="4">
        <v>4</v>
      </c>
      <c r="CK6" s="4">
        <v>5</v>
      </c>
      <c r="CL6" s="4" t="s">
        <v>253</v>
      </c>
      <c r="CM6" s="4" t="s">
        <v>149</v>
      </c>
      <c r="CN6" s="4"/>
      <c r="CO6" s="4" t="s">
        <v>80</v>
      </c>
      <c r="CP6" s="4"/>
      <c r="CQ6" s="4"/>
      <c r="CR6" s="4" t="s">
        <v>198</v>
      </c>
      <c r="CS6" s="4"/>
    </row>
    <row r="7" spans="1:97" ht="15" customHeight="1">
      <c r="A7" s="2" t="s">
        <v>350</v>
      </c>
      <c r="B7" s="3">
        <v>41682.620787036998</v>
      </c>
      <c r="C7" s="4" t="s">
        <v>73</v>
      </c>
      <c r="D7" s="4" t="s">
        <v>254</v>
      </c>
      <c r="E7" s="4" t="s">
        <v>200</v>
      </c>
      <c r="F7" s="4">
        <v>1</v>
      </c>
      <c r="G7" s="4" t="s">
        <v>74</v>
      </c>
      <c r="H7" s="4">
        <v>65</v>
      </c>
      <c r="I7" s="4" t="s">
        <v>75</v>
      </c>
      <c r="J7" s="4" t="s">
        <v>76</v>
      </c>
      <c r="K7" s="4" t="s">
        <v>95</v>
      </c>
      <c r="L7" s="4" t="s">
        <v>96</v>
      </c>
      <c r="M7" s="4"/>
      <c r="N7" s="4"/>
      <c r="O7" s="4"/>
      <c r="P7" s="4"/>
      <c r="Q7" s="4"/>
      <c r="R7" s="4"/>
      <c r="S7" s="4"/>
      <c r="T7" s="4"/>
      <c r="U7" s="4"/>
      <c r="V7" s="4"/>
      <c r="W7" s="4"/>
      <c r="X7" s="4"/>
      <c r="Y7" s="4"/>
      <c r="Z7" s="4"/>
      <c r="AA7" s="4"/>
      <c r="AB7" s="4"/>
      <c r="AC7" s="4"/>
      <c r="AD7" s="4"/>
      <c r="AE7" s="4">
        <v>3</v>
      </c>
      <c r="AF7" s="4">
        <v>3</v>
      </c>
      <c r="AG7" s="4"/>
      <c r="AH7" s="4"/>
      <c r="AI7" s="4"/>
      <c r="AJ7" s="4" t="s">
        <v>255</v>
      </c>
      <c r="AK7" s="4"/>
      <c r="AL7" s="4">
        <v>3</v>
      </c>
      <c r="AM7" s="4"/>
      <c r="AN7" s="4"/>
      <c r="AO7" s="4"/>
      <c r="AP7" s="4"/>
      <c r="AQ7" s="4" t="s">
        <v>256</v>
      </c>
      <c r="AR7" s="4" t="s">
        <v>196</v>
      </c>
      <c r="AS7" s="4"/>
      <c r="AT7" s="4"/>
      <c r="AU7" s="4"/>
      <c r="AV7" s="4"/>
      <c r="AW7" s="4"/>
      <c r="AX7" s="4"/>
      <c r="AY7" s="4"/>
      <c r="AZ7" s="4"/>
      <c r="BA7" s="4"/>
      <c r="BB7" s="4" t="s">
        <v>77</v>
      </c>
      <c r="BC7" s="4" t="s">
        <v>257</v>
      </c>
      <c r="BD7" s="4"/>
      <c r="BE7" s="4"/>
      <c r="BF7" s="4"/>
      <c r="BG7" s="4"/>
      <c r="BH7" s="4"/>
      <c r="BI7" s="4"/>
      <c r="BJ7" s="4"/>
      <c r="BK7" s="4"/>
      <c r="BL7" s="4"/>
      <c r="BM7" s="4"/>
      <c r="BN7" s="4"/>
      <c r="BO7" s="4"/>
      <c r="BP7" s="4"/>
      <c r="BQ7" s="4"/>
      <c r="BR7" s="4"/>
      <c r="BS7" s="4"/>
      <c r="BT7" s="4"/>
      <c r="BU7" s="4"/>
      <c r="BV7" s="4"/>
      <c r="BW7" s="4"/>
      <c r="BX7" s="4"/>
      <c r="BY7" s="4"/>
      <c r="BZ7" s="4"/>
      <c r="CA7" s="4"/>
      <c r="CB7" s="4"/>
      <c r="CC7" s="4"/>
      <c r="CD7" s="4" t="s">
        <v>257</v>
      </c>
      <c r="CE7" s="4"/>
      <c r="CF7" s="4"/>
      <c r="CG7" s="4"/>
      <c r="CH7" s="4"/>
      <c r="CI7" s="4"/>
      <c r="CJ7" s="4"/>
      <c r="CK7" s="4"/>
      <c r="CL7" s="4" t="s">
        <v>257</v>
      </c>
      <c r="CM7" s="4"/>
      <c r="CN7" s="4" t="s">
        <v>235</v>
      </c>
      <c r="CO7" s="4" t="s">
        <v>154</v>
      </c>
      <c r="CP7" s="4" t="s">
        <v>258</v>
      </c>
      <c r="CQ7" s="4"/>
      <c r="CR7" s="4"/>
      <c r="CS7" s="4"/>
    </row>
    <row r="8" spans="1:97" ht="15" customHeight="1">
      <c r="A8" s="2" t="s">
        <v>350</v>
      </c>
      <c r="B8" s="3">
        <v>41688.440775463001</v>
      </c>
      <c r="C8" s="4" t="s">
        <v>73</v>
      </c>
      <c r="D8" s="4" t="s">
        <v>200</v>
      </c>
      <c r="E8" s="4" t="s">
        <v>200</v>
      </c>
      <c r="F8" s="4">
        <v>1</v>
      </c>
      <c r="G8" s="4" t="s">
        <v>195</v>
      </c>
      <c r="H8" s="4">
        <v>56</v>
      </c>
      <c r="I8" s="4" t="s">
        <v>82</v>
      </c>
      <c r="J8" s="4" t="s">
        <v>83</v>
      </c>
      <c r="K8" s="4" t="s">
        <v>259</v>
      </c>
      <c r="L8" s="4" t="s">
        <v>260</v>
      </c>
      <c r="M8" s="4"/>
      <c r="N8" s="4"/>
      <c r="O8" s="4"/>
      <c r="P8" s="4"/>
      <c r="Q8" s="4"/>
      <c r="R8" s="4"/>
      <c r="S8" s="4"/>
      <c r="T8" s="4"/>
      <c r="U8" s="4" t="s">
        <v>261</v>
      </c>
      <c r="V8" s="4" t="s">
        <v>262</v>
      </c>
      <c r="W8" s="4" t="s">
        <v>263</v>
      </c>
      <c r="X8" s="4" t="s">
        <v>264</v>
      </c>
      <c r="Y8" s="4"/>
      <c r="Z8" s="4"/>
      <c r="AA8" s="4"/>
      <c r="AB8" s="4"/>
      <c r="AC8" s="4"/>
      <c r="AD8" s="4"/>
      <c r="AE8" s="4">
        <v>2</v>
      </c>
      <c r="AF8" s="4">
        <v>2</v>
      </c>
      <c r="AG8" s="4">
        <v>2</v>
      </c>
      <c r="AH8" s="4">
        <v>2</v>
      </c>
      <c r="AI8" s="4">
        <v>2</v>
      </c>
      <c r="AJ8" s="4"/>
      <c r="AK8" s="4"/>
      <c r="AL8" s="4">
        <v>3</v>
      </c>
      <c r="AM8" s="4"/>
      <c r="AN8" s="4"/>
      <c r="AO8" s="4"/>
      <c r="AP8" s="4"/>
      <c r="AQ8" s="4" t="s">
        <v>265</v>
      </c>
      <c r="AR8" s="4" t="s">
        <v>196</v>
      </c>
      <c r="AS8" s="4"/>
      <c r="AT8" s="4"/>
      <c r="AU8" s="4"/>
      <c r="AV8" s="4"/>
      <c r="AW8" s="4" t="s">
        <v>122</v>
      </c>
      <c r="AX8" s="4" t="s">
        <v>122</v>
      </c>
      <c r="AY8" s="4">
        <v>2</v>
      </c>
      <c r="AZ8" s="4" t="s">
        <v>77</v>
      </c>
      <c r="BA8" s="4">
        <v>4</v>
      </c>
      <c r="BB8" s="4">
        <v>3</v>
      </c>
      <c r="BC8" s="4" t="s">
        <v>266</v>
      </c>
      <c r="BD8" s="4" t="s">
        <v>267</v>
      </c>
      <c r="BE8" s="4" t="s">
        <v>268</v>
      </c>
      <c r="BF8" s="4">
        <v>1</v>
      </c>
      <c r="BG8" s="4">
        <v>3</v>
      </c>
      <c r="BH8" s="4">
        <v>3</v>
      </c>
      <c r="BI8" s="4">
        <v>2</v>
      </c>
      <c r="BJ8" s="4">
        <v>5</v>
      </c>
      <c r="BK8" s="4">
        <v>2</v>
      </c>
      <c r="BL8" s="4">
        <v>4</v>
      </c>
      <c r="BM8" s="4">
        <v>3</v>
      </c>
      <c r="BN8" s="4">
        <v>4</v>
      </c>
      <c r="BO8" s="4"/>
      <c r="BP8" s="4"/>
      <c r="BQ8" s="4"/>
      <c r="BR8" s="4" t="s">
        <v>78</v>
      </c>
      <c r="BS8" s="4" t="s">
        <v>78</v>
      </c>
      <c r="BT8" s="4" t="s">
        <v>81</v>
      </c>
      <c r="BU8" s="4" t="s">
        <v>79</v>
      </c>
      <c r="BV8" s="4" t="s">
        <v>81</v>
      </c>
      <c r="BW8" s="4" t="s">
        <v>79</v>
      </c>
      <c r="BX8" s="4" t="s">
        <v>79</v>
      </c>
      <c r="BY8" s="4" t="s">
        <v>81</v>
      </c>
      <c r="BZ8" s="4" t="s">
        <v>81</v>
      </c>
      <c r="CA8" s="4"/>
      <c r="CB8" s="4"/>
      <c r="CC8" s="4"/>
      <c r="CD8" s="4" t="s">
        <v>269</v>
      </c>
      <c r="CE8" s="4">
        <v>4</v>
      </c>
      <c r="CF8" s="4">
        <v>5</v>
      </c>
      <c r="CG8" s="4">
        <v>2</v>
      </c>
      <c r="CH8" s="4">
        <v>1</v>
      </c>
      <c r="CI8" s="4"/>
      <c r="CJ8" s="4">
        <v>3</v>
      </c>
      <c r="CK8" s="4"/>
      <c r="CL8" s="4"/>
      <c r="CM8" s="4"/>
      <c r="CN8" s="4" t="s">
        <v>270</v>
      </c>
      <c r="CO8" s="4" t="s">
        <v>80</v>
      </c>
      <c r="CP8" s="4"/>
      <c r="CQ8" s="4"/>
      <c r="CR8" s="4" t="s">
        <v>271</v>
      </c>
      <c r="CS8" s="4"/>
    </row>
    <row r="9" spans="1:97" ht="15" customHeight="1">
      <c r="A9" s="2" t="s">
        <v>350</v>
      </c>
      <c r="B9" s="3">
        <v>41688.446006944403</v>
      </c>
      <c r="C9" s="4" t="s">
        <v>164</v>
      </c>
      <c r="D9" s="4" t="s">
        <v>196</v>
      </c>
      <c r="E9" s="4" t="s">
        <v>200</v>
      </c>
      <c r="F9" s="4">
        <v>30</v>
      </c>
      <c r="G9" s="4" t="s">
        <v>195</v>
      </c>
      <c r="H9" s="4">
        <v>56</v>
      </c>
      <c r="I9" s="4" t="s">
        <v>82</v>
      </c>
      <c r="J9" s="4" t="s">
        <v>83</v>
      </c>
      <c r="K9" s="4" t="s">
        <v>98</v>
      </c>
      <c r="L9" s="4" t="s">
        <v>272</v>
      </c>
      <c r="M9" s="4"/>
      <c r="N9" s="4"/>
      <c r="O9" s="4"/>
      <c r="P9" s="4"/>
      <c r="Q9" s="4"/>
      <c r="R9" s="4"/>
      <c r="S9" s="4"/>
      <c r="T9" s="4"/>
      <c r="U9" s="4" t="s">
        <v>273</v>
      </c>
      <c r="V9" s="4" t="s">
        <v>274</v>
      </c>
      <c r="W9" s="4"/>
      <c r="X9" s="4"/>
      <c r="Y9" s="4"/>
      <c r="Z9" s="4"/>
      <c r="AA9" s="4"/>
      <c r="AB9" s="4"/>
      <c r="AC9" s="4"/>
      <c r="AD9" s="4"/>
      <c r="AE9" s="4">
        <v>3</v>
      </c>
      <c r="AF9" s="4"/>
      <c r="AG9" s="4"/>
      <c r="AH9" s="4"/>
      <c r="AI9" s="4"/>
      <c r="AJ9" s="4" t="s">
        <v>275</v>
      </c>
      <c r="AK9" s="4"/>
      <c r="AL9" s="4">
        <v>3</v>
      </c>
      <c r="AM9" s="4"/>
      <c r="AN9" s="4"/>
      <c r="AO9" s="4"/>
      <c r="AP9" s="4"/>
      <c r="AQ9" s="4" t="s">
        <v>276</v>
      </c>
      <c r="AR9" s="4" t="s">
        <v>196</v>
      </c>
      <c r="AS9" s="4"/>
      <c r="AT9" s="4"/>
      <c r="AU9" s="4"/>
      <c r="AV9" s="4"/>
      <c r="AW9" s="4" t="s">
        <v>122</v>
      </c>
      <c r="AX9" s="4" t="s">
        <v>122</v>
      </c>
      <c r="AY9" s="4">
        <v>2</v>
      </c>
      <c r="AZ9" s="4" t="s">
        <v>77</v>
      </c>
      <c r="BA9" s="4">
        <v>4</v>
      </c>
      <c r="BB9" s="4">
        <v>3</v>
      </c>
      <c r="BC9" s="4" t="s">
        <v>277</v>
      </c>
      <c r="BD9" s="4" t="s">
        <v>278</v>
      </c>
      <c r="BE9" s="4" t="s">
        <v>279</v>
      </c>
      <c r="BF9" s="4">
        <v>1</v>
      </c>
      <c r="BG9" s="4">
        <v>3</v>
      </c>
      <c r="BH9" s="4">
        <v>3</v>
      </c>
      <c r="BI9" s="4">
        <v>2</v>
      </c>
      <c r="BJ9" s="4">
        <v>5</v>
      </c>
      <c r="BK9" s="4">
        <v>2</v>
      </c>
      <c r="BL9" s="4">
        <v>4</v>
      </c>
      <c r="BM9" s="4">
        <v>3</v>
      </c>
      <c r="BN9" s="4">
        <v>4</v>
      </c>
      <c r="BO9" s="4"/>
      <c r="BP9" s="4"/>
      <c r="BQ9" s="4"/>
      <c r="BR9" s="4" t="s">
        <v>78</v>
      </c>
      <c r="BS9" s="4" t="s">
        <v>78</v>
      </c>
      <c r="BT9" s="4" t="s">
        <v>81</v>
      </c>
      <c r="BU9" s="4" t="s">
        <v>79</v>
      </c>
      <c r="BV9" s="4" t="s">
        <v>81</v>
      </c>
      <c r="BW9" s="4" t="s">
        <v>79</v>
      </c>
      <c r="BX9" s="4" t="s">
        <v>79</v>
      </c>
      <c r="BY9" s="4" t="s">
        <v>81</v>
      </c>
      <c r="BZ9" s="4" t="s">
        <v>81</v>
      </c>
      <c r="CA9" s="4"/>
      <c r="CB9" s="4"/>
      <c r="CC9" s="4"/>
      <c r="CD9" s="4"/>
      <c r="CE9" s="4">
        <v>4</v>
      </c>
      <c r="CF9" s="4">
        <v>5</v>
      </c>
      <c r="CG9" s="4">
        <v>2</v>
      </c>
      <c r="CH9" s="4">
        <v>1</v>
      </c>
      <c r="CI9" s="4"/>
      <c r="CJ9" s="4">
        <v>2</v>
      </c>
      <c r="CK9" s="4"/>
      <c r="CL9" s="4"/>
      <c r="CM9" s="4"/>
      <c r="CN9" s="4" t="s">
        <v>270</v>
      </c>
      <c r="CO9" s="4" t="s">
        <v>80</v>
      </c>
      <c r="CP9" s="4"/>
      <c r="CQ9" s="4"/>
      <c r="CR9" s="4" t="s">
        <v>271</v>
      </c>
      <c r="CS9" s="4"/>
    </row>
    <row r="10" spans="1:97" ht="15" customHeight="1">
      <c r="A10" s="2" t="s">
        <v>350</v>
      </c>
      <c r="B10" s="3">
        <v>41688.5410416667</v>
      </c>
      <c r="C10" s="4" t="s">
        <v>73</v>
      </c>
      <c r="D10" s="4" t="s">
        <v>280</v>
      </c>
      <c r="E10" s="4" t="s">
        <v>200</v>
      </c>
      <c r="F10" s="4">
        <v>2</v>
      </c>
      <c r="G10" s="4" t="s">
        <v>74</v>
      </c>
      <c r="H10" s="4">
        <v>49</v>
      </c>
      <c r="I10" s="4" t="s">
        <v>82</v>
      </c>
      <c r="J10" s="4" t="s">
        <v>76</v>
      </c>
      <c r="K10" s="4" t="s">
        <v>98</v>
      </c>
      <c r="L10" s="4" t="s">
        <v>281</v>
      </c>
      <c r="M10" s="4" t="s">
        <v>282</v>
      </c>
      <c r="N10" s="4"/>
      <c r="O10" s="4"/>
      <c r="P10" s="4"/>
      <c r="Q10" s="4"/>
      <c r="R10" s="4"/>
      <c r="S10" s="4"/>
      <c r="T10" s="4"/>
      <c r="U10" s="4"/>
      <c r="V10" s="4"/>
      <c r="W10" s="4"/>
      <c r="X10" s="4"/>
      <c r="Y10" s="4"/>
      <c r="Z10" s="4"/>
      <c r="AA10" s="4"/>
      <c r="AB10" s="4"/>
      <c r="AC10" s="4"/>
      <c r="AD10" s="4"/>
      <c r="AE10" s="4">
        <v>1</v>
      </c>
      <c r="AF10" s="4">
        <v>2</v>
      </c>
      <c r="AG10" s="4">
        <v>2</v>
      </c>
      <c r="AH10" s="4"/>
      <c r="AI10" s="4"/>
      <c r="AJ10" s="4" t="s">
        <v>283</v>
      </c>
      <c r="AK10" s="4"/>
      <c r="AL10" s="4">
        <v>2</v>
      </c>
      <c r="AM10" s="4">
        <v>1</v>
      </c>
      <c r="AN10" s="4"/>
      <c r="AO10" s="4"/>
      <c r="AP10" s="4"/>
      <c r="AQ10" s="4"/>
      <c r="AR10" s="4" t="s">
        <v>196</v>
      </c>
      <c r="AS10" s="4"/>
      <c r="AT10" s="4"/>
      <c r="AU10" s="4" t="s">
        <v>206</v>
      </c>
      <c r="AV10" s="4"/>
      <c r="AW10" s="4"/>
      <c r="AX10" s="4"/>
      <c r="AY10" s="4"/>
      <c r="AZ10" s="4">
        <v>2</v>
      </c>
      <c r="BA10" s="4"/>
      <c r="BB10" s="4" t="s">
        <v>77</v>
      </c>
      <c r="BC10" s="4" t="s">
        <v>284</v>
      </c>
      <c r="BD10" s="4" t="s">
        <v>285</v>
      </c>
      <c r="BE10" s="4"/>
      <c r="BF10" s="4">
        <v>4</v>
      </c>
      <c r="BG10" s="4">
        <v>5</v>
      </c>
      <c r="BH10" s="4">
        <v>5</v>
      </c>
      <c r="BI10" s="4">
        <v>4</v>
      </c>
      <c r="BJ10" s="4">
        <v>5</v>
      </c>
      <c r="BK10" s="4">
        <v>2</v>
      </c>
      <c r="BL10" s="4">
        <v>3</v>
      </c>
      <c r="BM10" s="4">
        <v>1</v>
      </c>
      <c r="BN10" s="4">
        <v>4</v>
      </c>
      <c r="BO10" s="4"/>
      <c r="BP10" s="4"/>
      <c r="BQ10" s="4"/>
      <c r="BR10" s="4" t="s">
        <v>81</v>
      </c>
      <c r="BS10" s="4" t="s">
        <v>81</v>
      </c>
      <c r="BT10" s="4" t="s">
        <v>81</v>
      </c>
      <c r="BU10" s="4" t="s">
        <v>81</v>
      </c>
      <c r="BV10" s="4" t="s">
        <v>81</v>
      </c>
      <c r="BW10" s="4" t="s">
        <v>79</v>
      </c>
      <c r="BX10" s="4" t="s">
        <v>79</v>
      </c>
      <c r="BY10" s="4" t="s">
        <v>79</v>
      </c>
      <c r="BZ10" s="4" t="s">
        <v>81</v>
      </c>
      <c r="CA10" s="4"/>
      <c r="CB10" s="4"/>
      <c r="CC10" s="4"/>
      <c r="CD10" s="4"/>
      <c r="CE10" s="4">
        <v>5</v>
      </c>
      <c r="CF10" s="4">
        <v>3</v>
      </c>
      <c r="CG10" s="4"/>
      <c r="CH10" s="4"/>
      <c r="CI10" s="4"/>
      <c r="CJ10" s="4">
        <v>4</v>
      </c>
      <c r="CK10" s="4"/>
      <c r="CL10" s="4" t="s">
        <v>286</v>
      </c>
      <c r="CM10" s="4"/>
      <c r="CN10" s="4" t="s">
        <v>235</v>
      </c>
      <c r="CO10" s="4" t="s">
        <v>154</v>
      </c>
      <c r="CP10" s="4" t="s">
        <v>287</v>
      </c>
      <c r="CQ10" s="4"/>
      <c r="CR10" s="4"/>
      <c r="CS10" s="4"/>
    </row>
    <row r="11" spans="1:97" ht="15" customHeight="1">
      <c r="A11" s="2" t="s">
        <v>350</v>
      </c>
      <c r="B11" s="3">
        <v>41689.393414351798</v>
      </c>
      <c r="C11" s="4" t="s">
        <v>73</v>
      </c>
      <c r="D11" s="4" t="s">
        <v>288</v>
      </c>
      <c r="E11" s="4" t="s">
        <v>200</v>
      </c>
      <c r="F11" s="4">
        <v>2</v>
      </c>
      <c r="G11" s="4" t="s">
        <v>74</v>
      </c>
      <c r="H11" s="4">
        <v>59</v>
      </c>
      <c r="I11" s="4" t="s">
        <v>75</v>
      </c>
      <c r="J11" s="4" t="s">
        <v>76</v>
      </c>
      <c r="K11" s="4" t="s">
        <v>87</v>
      </c>
      <c r="L11" s="4" t="s">
        <v>95</v>
      </c>
      <c r="M11" s="4" t="s">
        <v>96</v>
      </c>
      <c r="N11" s="4" t="s">
        <v>98</v>
      </c>
      <c r="O11" s="4" t="s">
        <v>289</v>
      </c>
      <c r="P11" s="4" t="s">
        <v>290</v>
      </c>
      <c r="Q11" s="4" t="s">
        <v>291</v>
      </c>
      <c r="R11" s="4"/>
      <c r="S11" s="4"/>
      <c r="T11" s="4"/>
      <c r="U11" s="4" t="s">
        <v>292</v>
      </c>
      <c r="V11" s="4" t="s">
        <v>293</v>
      </c>
      <c r="W11" s="4" t="s">
        <v>294</v>
      </c>
      <c r="X11" s="4" t="s">
        <v>295</v>
      </c>
      <c r="Y11" s="4" t="s">
        <v>296</v>
      </c>
      <c r="Z11" s="4" t="s">
        <v>297</v>
      </c>
      <c r="AA11" s="4"/>
      <c r="AB11" s="4"/>
      <c r="AC11" s="4"/>
      <c r="AD11" s="4"/>
      <c r="AE11" s="4">
        <v>2</v>
      </c>
      <c r="AF11" s="4">
        <v>2</v>
      </c>
      <c r="AG11" s="4">
        <v>2</v>
      </c>
      <c r="AH11" s="4">
        <v>2</v>
      </c>
      <c r="AI11" s="4">
        <v>4</v>
      </c>
      <c r="AJ11" s="4" t="s">
        <v>298</v>
      </c>
      <c r="AK11" s="4"/>
      <c r="AL11" s="4">
        <v>4</v>
      </c>
      <c r="AM11" s="4">
        <v>1</v>
      </c>
      <c r="AN11" s="4"/>
      <c r="AO11" s="4"/>
      <c r="AP11" s="4"/>
      <c r="AQ11" s="4" t="s">
        <v>298</v>
      </c>
      <c r="AR11" s="4" t="s">
        <v>196</v>
      </c>
      <c r="AS11" s="4"/>
      <c r="AT11" s="4"/>
      <c r="AU11" s="4" t="s">
        <v>299</v>
      </c>
      <c r="AV11" s="4"/>
      <c r="AW11" s="4"/>
      <c r="AX11" s="4"/>
      <c r="AY11" s="4"/>
      <c r="AZ11" s="4"/>
      <c r="BA11" s="4" t="s">
        <v>77</v>
      </c>
      <c r="BB11" s="4"/>
      <c r="BC11" s="4" t="s">
        <v>300</v>
      </c>
      <c r="BD11" s="4" t="s">
        <v>301</v>
      </c>
      <c r="BE11" s="4"/>
      <c r="BF11" s="4">
        <v>3</v>
      </c>
      <c r="BG11" s="4">
        <v>4</v>
      </c>
      <c r="BH11" s="4">
        <v>4</v>
      </c>
      <c r="BI11" s="4">
        <v>3</v>
      </c>
      <c r="BJ11" s="4">
        <v>5</v>
      </c>
      <c r="BK11" s="4">
        <v>2</v>
      </c>
      <c r="BL11" s="4">
        <v>1</v>
      </c>
      <c r="BM11" s="4">
        <v>2</v>
      </c>
      <c r="BN11" s="4">
        <v>4</v>
      </c>
      <c r="BO11" s="4"/>
      <c r="BP11" s="4"/>
      <c r="BQ11" s="4"/>
      <c r="BR11" s="4" t="s">
        <v>79</v>
      </c>
      <c r="BS11" s="4" t="s">
        <v>81</v>
      </c>
      <c r="BT11" s="4" t="s">
        <v>81</v>
      </c>
      <c r="BU11" s="4" t="s">
        <v>79</v>
      </c>
      <c r="BV11" s="4" t="s">
        <v>81</v>
      </c>
      <c r="BW11" s="4" t="s">
        <v>79</v>
      </c>
      <c r="BX11" s="4" t="s">
        <v>79</v>
      </c>
      <c r="BY11" s="4" t="s">
        <v>79</v>
      </c>
      <c r="BZ11" s="4" t="s">
        <v>81</v>
      </c>
      <c r="CA11" s="4"/>
      <c r="CB11" s="4"/>
      <c r="CC11" s="4"/>
      <c r="CD11" s="4"/>
      <c r="CE11" s="4">
        <v>4</v>
      </c>
      <c r="CF11" s="4"/>
      <c r="CG11" s="4" t="s">
        <v>84</v>
      </c>
      <c r="CH11" s="4"/>
      <c r="CI11" s="4"/>
      <c r="CJ11" s="4">
        <v>3</v>
      </c>
      <c r="CK11" s="4"/>
      <c r="CL11" s="4" t="s">
        <v>302</v>
      </c>
      <c r="CM11" s="4" t="s">
        <v>85</v>
      </c>
      <c r="CN11" s="4" t="s">
        <v>303</v>
      </c>
      <c r="CO11" s="4" t="s">
        <v>80</v>
      </c>
      <c r="CP11" s="4"/>
      <c r="CQ11" s="4"/>
      <c r="CR11" s="4" t="s">
        <v>304</v>
      </c>
      <c r="CS11" s="4"/>
    </row>
    <row r="12" spans="1:97" ht="15" customHeight="1">
      <c r="A12" s="2" t="s">
        <v>350</v>
      </c>
      <c r="B12" s="3">
        <v>41689.3978935185</v>
      </c>
      <c r="C12" s="4" t="s">
        <v>164</v>
      </c>
      <c r="D12" s="4" t="s">
        <v>299</v>
      </c>
      <c r="E12" s="4" t="s">
        <v>200</v>
      </c>
      <c r="F12" s="4">
        <v>10</v>
      </c>
      <c r="G12" s="4" t="s">
        <v>197</v>
      </c>
      <c r="H12" s="4">
        <v>59</v>
      </c>
      <c r="I12" s="4" t="s">
        <v>75</v>
      </c>
      <c r="J12" s="4" t="s">
        <v>76</v>
      </c>
      <c r="K12" s="4" t="s">
        <v>98</v>
      </c>
      <c r="L12" s="4" t="s">
        <v>305</v>
      </c>
      <c r="M12" s="4"/>
      <c r="N12" s="4"/>
      <c r="O12" s="4"/>
      <c r="P12" s="4"/>
      <c r="Q12" s="4"/>
      <c r="R12" s="4"/>
      <c r="S12" s="4"/>
      <c r="T12" s="4"/>
      <c r="U12" s="4"/>
      <c r="V12" s="4"/>
      <c r="W12" s="4"/>
      <c r="X12" s="4"/>
      <c r="Y12" s="4"/>
      <c r="Z12" s="4"/>
      <c r="AA12" s="4"/>
      <c r="AB12" s="4"/>
      <c r="AC12" s="4"/>
      <c r="AD12" s="4"/>
      <c r="AE12" s="4">
        <v>1</v>
      </c>
      <c r="AF12" s="4"/>
      <c r="AG12" s="4"/>
      <c r="AH12" s="4"/>
      <c r="AI12" s="4"/>
      <c r="AJ12" s="4"/>
      <c r="AK12" s="4"/>
      <c r="AL12" s="4">
        <v>1</v>
      </c>
      <c r="AM12" s="4"/>
      <c r="AN12" s="4"/>
      <c r="AO12" s="4"/>
      <c r="AP12" s="4"/>
      <c r="AQ12" s="4"/>
      <c r="AR12" s="4" t="s">
        <v>206</v>
      </c>
      <c r="AS12" s="4"/>
      <c r="AT12" s="4"/>
      <c r="AU12" s="4"/>
      <c r="AV12" s="4"/>
      <c r="AW12" s="4"/>
      <c r="AX12" s="4"/>
      <c r="AY12" s="4"/>
      <c r="AZ12" s="4" t="s">
        <v>77</v>
      </c>
      <c r="BA12" s="4"/>
      <c r="BB12" s="4"/>
      <c r="BC12" s="4"/>
      <c r="BD12" s="4" t="s">
        <v>306</v>
      </c>
      <c r="BE12" s="4"/>
      <c r="BF12" s="4">
        <v>5</v>
      </c>
      <c r="BG12" s="4">
        <v>5</v>
      </c>
      <c r="BH12" s="4">
        <v>4</v>
      </c>
      <c r="BI12" s="4">
        <v>3</v>
      </c>
      <c r="BJ12" s="4">
        <v>5</v>
      </c>
      <c r="BK12" s="4">
        <v>2</v>
      </c>
      <c r="BL12" s="4">
        <v>4</v>
      </c>
      <c r="BM12" s="4">
        <v>2</v>
      </c>
      <c r="BN12" s="4">
        <v>4</v>
      </c>
      <c r="BO12" s="4">
        <v>1</v>
      </c>
      <c r="BP12" s="4"/>
      <c r="BQ12" s="4"/>
      <c r="BR12" s="4" t="s">
        <v>81</v>
      </c>
      <c r="BS12" s="4" t="s">
        <v>81</v>
      </c>
      <c r="BT12" s="4" t="s">
        <v>81</v>
      </c>
      <c r="BU12" s="4" t="s">
        <v>79</v>
      </c>
      <c r="BV12" s="4" t="s">
        <v>81</v>
      </c>
      <c r="BW12" s="4" t="s">
        <v>79</v>
      </c>
      <c r="BX12" s="4" t="s">
        <v>81</v>
      </c>
      <c r="BY12" s="4" t="s">
        <v>79</v>
      </c>
      <c r="BZ12" s="4" t="s">
        <v>81</v>
      </c>
      <c r="CA12" s="4" t="s">
        <v>78</v>
      </c>
      <c r="CB12" s="4"/>
      <c r="CC12" s="4"/>
      <c r="CD12" s="4" t="s">
        <v>307</v>
      </c>
      <c r="CE12" s="4">
        <v>4</v>
      </c>
      <c r="CF12" s="4"/>
      <c r="CG12" s="4" t="s">
        <v>84</v>
      </c>
      <c r="CH12" s="4"/>
      <c r="CI12" s="4"/>
      <c r="CJ12" s="4">
        <v>3</v>
      </c>
      <c r="CK12" s="4"/>
      <c r="CL12" s="4" t="s">
        <v>308</v>
      </c>
      <c r="CM12" s="4" t="s">
        <v>85</v>
      </c>
      <c r="CN12" s="4" t="s">
        <v>303</v>
      </c>
      <c r="CO12" s="4" t="s">
        <v>80</v>
      </c>
      <c r="CP12" s="4"/>
      <c r="CQ12" s="4"/>
      <c r="CR12" s="4"/>
      <c r="CS12" s="4"/>
    </row>
    <row r="13" spans="1:97" ht="15" customHeight="1">
      <c r="A13" s="2" t="s">
        <v>350</v>
      </c>
      <c r="B13" s="3">
        <v>41689.424386574101</v>
      </c>
      <c r="C13" s="4" t="s">
        <v>73</v>
      </c>
      <c r="D13" s="4" t="s">
        <v>245</v>
      </c>
      <c r="E13" s="4" t="s">
        <v>200</v>
      </c>
      <c r="F13" s="4">
        <v>2</v>
      </c>
      <c r="G13" s="4" t="s">
        <v>74</v>
      </c>
      <c r="H13" s="4">
        <v>43</v>
      </c>
      <c r="I13" s="4" t="s">
        <v>75</v>
      </c>
      <c r="J13" s="4" t="s">
        <v>76</v>
      </c>
      <c r="K13" s="4" t="s">
        <v>95</v>
      </c>
      <c r="L13" s="4" t="s">
        <v>96</v>
      </c>
      <c r="M13" s="4" t="s">
        <v>98</v>
      </c>
      <c r="N13" s="4"/>
      <c r="O13" s="4"/>
      <c r="P13" s="4"/>
      <c r="Q13" s="4"/>
      <c r="R13" s="4"/>
      <c r="S13" s="4"/>
      <c r="T13" s="4"/>
      <c r="U13" s="4"/>
      <c r="V13" s="4"/>
      <c r="W13" s="4"/>
      <c r="X13" s="4"/>
      <c r="Y13" s="4"/>
      <c r="Z13" s="4"/>
      <c r="AA13" s="4"/>
      <c r="AB13" s="4"/>
      <c r="AC13" s="4"/>
      <c r="AD13" s="4"/>
      <c r="AE13" s="4">
        <v>5</v>
      </c>
      <c r="AF13" s="4">
        <v>5</v>
      </c>
      <c r="AG13" s="4">
        <v>5</v>
      </c>
      <c r="AH13" s="4"/>
      <c r="AI13" s="4"/>
      <c r="AJ13" s="4" t="s">
        <v>309</v>
      </c>
      <c r="AK13" s="4"/>
      <c r="AL13" s="4">
        <v>5</v>
      </c>
      <c r="AM13" s="4">
        <v>4</v>
      </c>
      <c r="AN13" s="4"/>
      <c r="AO13" s="4"/>
      <c r="AP13" s="4"/>
      <c r="AQ13" s="4" t="s">
        <v>310</v>
      </c>
      <c r="AR13" s="4" t="s">
        <v>196</v>
      </c>
      <c r="AS13" s="4"/>
      <c r="AT13" s="4"/>
      <c r="AU13" s="4" t="s">
        <v>206</v>
      </c>
      <c r="AV13" s="4"/>
      <c r="AW13" s="4" t="s">
        <v>122</v>
      </c>
      <c r="AX13" s="4">
        <v>3</v>
      </c>
      <c r="AY13" s="4">
        <v>2</v>
      </c>
      <c r="AZ13" s="4" t="s">
        <v>77</v>
      </c>
      <c r="BA13" s="4">
        <v>4</v>
      </c>
      <c r="BB13" s="4" t="s">
        <v>77</v>
      </c>
      <c r="BC13" s="4" t="s">
        <v>311</v>
      </c>
      <c r="BD13" s="4" t="s">
        <v>312</v>
      </c>
      <c r="BE13" s="4" t="s">
        <v>313</v>
      </c>
      <c r="BF13" s="4">
        <v>3</v>
      </c>
      <c r="BG13" s="4">
        <v>4</v>
      </c>
      <c r="BH13" s="4">
        <v>3</v>
      </c>
      <c r="BI13" s="4">
        <v>1</v>
      </c>
      <c r="BJ13" s="4">
        <v>4</v>
      </c>
      <c r="BK13" s="4">
        <v>4</v>
      </c>
      <c r="BL13" s="4">
        <v>3</v>
      </c>
      <c r="BM13" s="4">
        <v>3</v>
      </c>
      <c r="BN13" s="4">
        <v>3</v>
      </c>
      <c r="BO13" s="4"/>
      <c r="BP13" s="4"/>
      <c r="BQ13" s="4"/>
      <c r="BR13" s="4" t="s">
        <v>78</v>
      </c>
      <c r="BS13" s="4" t="s">
        <v>81</v>
      </c>
      <c r="BT13" s="4" t="s">
        <v>78</v>
      </c>
      <c r="BU13" s="4" t="s">
        <v>79</v>
      </c>
      <c r="BV13" s="4" t="s">
        <v>81</v>
      </c>
      <c r="BW13" s="4" t="s">
        <v>81</v>
      </c>
      <c r="BX13" s="4" t="s">
        <v>78</v>
      </c>
      <c r="BY13" s="4" t="s">
        <v>78</v>
      </c>
      <c r="BZ13" s="4" t="s">
        <v>78</v>
      </c>
      <c r="CA13" s="4" t="s">
        <v>78</v>
      </c>
      <c r="CB13" s="4"/>
      <c r="CC13" s="4"/>
      <c r="CD13" s="4" t="s">
        <v>314</v>
      </c>
      <c r="CE13" s="4">
        <v>3</v>
      </c>
      <c r="CF13" s="4">
        <v>5</v>
      </c>
      <c r="CG13" s="4">
        <v>4</v>
      </c>
      <c r="CH13" s="4">
        <v>2</v>
      </c>
      <c r="CI13" s="4"/>
      <c r="CJ13" s="4" t="s">
        <v>84</v>
      </c>
      <c r="CK13" s="4"/>
      <c r="CL13" s="4"/>
      <c r="CM13" s="4"/>
      <c r="CN13" s="4" t="s">
        <v>235</v>
      </c>
      <c r="CO13" s="4" t="s">
        <v>80</v>
      </c>
      <c r="CP13" s="4"/>
      <c r="CQ13" s="4"/>
      <c r="CR13" s="4" t="s">
        <v>315</v>
      </c>
      <c r="CS13" s="4"/>
    </row>
    <row r="14" spans="1:97" ht="15" customHeight="1">
      <c r="A14" s="2" t="s">
        <v>350</v>
      </c>
      <c r="B14" s="3">
        <v>41690.591192129599</v>
      </c>
      <c r="C14" s="4" t="s">
        <v>73</v>
      </c>
      <c r="D14" s="4" t="s">
        <v>316</v>
      </c>
      <c r="E14" s="4" t="s">
        <v>200</v>
      </c>
      <c r="F14" s="4">
        <v>1</v>
      </c>
      <c r="G14" s="4" t="s">
        <v>74</v>
      </c>
      <c r="H14" s="4">
        <v>49</v>
      </c>
      <c r="I14" s="4" t="s">
        <v>75</v>
      </c>
      <c r="J14" s="4" t="s">
        <v>76</v>
      </c>
      <c r="K14" s="4" t="s">
        <v>87</v>
      </c>
      <c r="L14" s="4" t="s">
        <v>91</v>
      </c>
      <c r="M14" s="4" t="s">
        <v>92</v>
      </c>
      <c r="N14" s="4" t="s">
        <v>317</v>
      </c>
      <c r="O14" s="4" t="s">
        <v>318</v>
      </c>
      <c r="P14" s="4"/>
      <c r="Q14" s="4"/>
      <c r="R14" s="4"/>
      <c r="S14" s="4"/>
      <c r="T14" s="4"/>
      <c r="U14" s="4" t="s">
        <v>319</v>
      </c>
      <c r="V14" s="4" t="s">
        <v>320</v>
      </c>
      <c r="W14" s="4"/>
      <c r="X14" s="4"/>
      <c r="Y14" s="4"/>
      <c r="Z14" s="4"/>
      <c r="AA14" s="4"/>
      <c r="AB14" s="4"/>
      <c r="AC14" s="4"/>
      <c r="AD14" s="4"/>
      <c r="AE14" s="4">
        <v>3</v>
      </c>
      <c r="AF14" s="4">
        <v>3</v>
      </c>
      <c r="AG14" s="4">
        <v>3</v>
      </c>
      <c r="AH14" s="4"/>
      <c r="AI14" s="4"/>
      <c r="AJ14" s="4"/>
      <c r="AK14" s="4"/>
      <c r="AL14" s="4">
        <v>3</v>
      </c>
      <c r="AM14" s="4"/>
      <c r="AN14" s="4"/>
      <c r="AO14" s="4"/>
      <c r="AP14" s="4"/>
      <c r="AQ14" s="4" t="s">
        <v>321</v>
      </c>
      <c r="AR14" s="4" t="s">
        <v>196</v>
      </c>
      <c r="AS14" s="4"/>
      <c r="AT14" s="4"/>
      <c r="AU14" s="4"/>
      <c r="AV14" s="4"/>
      <c r="AW14" s="4" t="s">
        <v>122</v>
      </c>
      <c r="AX14" s="4"/>
      <c r="AY14" s="4"/>
      <c r="AZ14" s="4" t="s">
        <v>77</v>
      </c>
      <c r="BA14" s="4"/>
      <c r="BB14" s="4"/>
      <c r="BC14" s="4"/>
      <c r="BD14" s="4" t="s">
        <v>322</v>
      </c>
      <c r="BE14" s="4"/>
      <c r="BF14" s="4">
        <v>2</v>
      </c>
      <c r="BG14" s="4">
        <v>3</v>
      </c>
      <c r="BH14" s="4">
        <v>5</v>
      </c>
      <c r="BI14" s="4">
        <v>4</v>
      </c>
      <c r="BJ14" s="4">
        <v>5</v>
      </c>
      <c r="BK14" s="4">
        <v>4</v>
      </c>
      <c r="BL14" s="4">
        <v>5</v>
      </c>
      <c r="BM14" s="4">
        <v>3</v>
      </c>
      <c r="BN14" s="4">
        <v>5</v>
      </c>
      <c r="BO14" s="4"/>
      <c r="BP14" s="4"/>
      <c r="BQ14" s="4"/>
      <c r="BR14" s="4" t="s">
        <v>79</v>
      </c>
      <c r="BS14" s="4" t="s">
        <v>81</v>
      </c>
      <c r="BT14" s="4" t="s">
        <v>81</v>
      </c>
      <c r="BU14" s="4" t="s">
        <v>81</v>
      </c>
      <c r="BV14" s="4" t="s">
        <v>81</v>
      </c>
      <c r="BW14" s="4" t="s">
        <v>81</v>
      </c>
      <c r="BX14" s="4" t="s">
        <v>81</v>
      </c>
      <c r="BY14" s="4" t="s">
        <v>78</v>
      </c>
      <c r="BZ14" s="4" t="s">
        <v>81</v>
      </c>
      <c r="CA14" s="4"/>
      <c r="CB14" s="4"/>
      <c r="CC14" s="4"/>
      <c r="CD14" s="4"/>
      <c r="CE14" s="4">
        <v>4</v>
      </c>
      <c r="CF14" s="4"/>
      <c r="CG14" s="4"/>
      <c r="CH14" s="4"/>
      <c r="CI14" s="4"/>
      <c r="CJ14" s="4">
        <v>5</v>
      </c>
      <c r="CK14" s="4"/>
      <c r="CL14" s="4" t="s">
        <v>196</v>
      </c>
      <c r="CM14" s="4"/>
      <c r="CN14" s="4" t="s">
        <v>235</v>
      </c>
      <c r="CO14" s="4" t="s">
        <v>154</v>
      </c>
      <c r="CP14" s="4" t="s">
        <v>323</v>
      </c>
      <c r="CQ14" s="4"/>
      <c r="CR14" s="4" t="s">
        <v>324</v>
      </c>
      <c r="CS14" s="4"/>
    </row>
    <row r="15" spans="1:97" ht="15" customHeight="1">
      <c r="A15" s="2" t="s">
        <v>350</v>
      </c>
      <c r="B15" s="3">
        <v>41695.688703703701</v>
      </c>
      <c r="C15" s="4" t="s">
        <v>73</v>
      </c>
      <c r="D15" s="4" t="s">
        <v>325</v>
      </c>
      <c r="E15" s="4" t="s">
        <v>200</v>
      </c>
      <c r="F15" s="4">
        <v>1</v>
      </c>
      <c r="G15" s="4" t="s">
        <v>74</v>
      </c>
      <c r="H15" s="4">
        <v>54</v>
      </c>
      <c r="I15" s="4" t="s">
        <v>75</v>
      </c>
      <c r="J15" s="4" t="s">
        <v>76</v>
      </c>
      <c r="K15" s="4" t="s">
        <v>87</v>
      </c>
      <c r="L15" s="4" t="s">
        <v>95</v>
      </c>
      <c r="M15" s="4" t="s">
        <v>96</v>
      </c>
      <c r="N15" s="4" t="s">
        <v>91</v>
      </c>
      <c r="O15" s="4" t="s">
        <v>92</v>
      </c>
      <c r="P15" s="4" t="s">
        <v>326</v>
      </c>
      <c r="Q15" s="4" t="s">
        <v>327</v>
      </c>
      <c r="R15" s="4" t="s">
        <v>328</v>
      </c>
      <c r="S15" s="4" t="s">
        <v>329</v>
      </c>
      <c r="T15" s="4" t="s">
        <v>330</v>
      </c>
      <c r="U15" s="4" t="s">
        <v>331</v>
      </c>
      <c r="V15" s="4" t="s">
        <v>332</v>
      </c>
      <c r="W15" s="4" t="s">
        <v>333</v>
      </c>
      <c r="X15" s="4" t="s">
        <v>334</v>
      </c>
      <c r="Y15" s="4"/>
      <c r="Z15" s="4"/>
      <c r="AA15" s="4"/>
      <c r="AB15" s="4"/>
      <c r="AC15" s="4"/>
      <c r="AD15" s="4"/>
      <c r="AE15" s="4">
        <v>4</v>
      </c>
      <c r="AF15" s="4">
        <v>3</v>
      </c>
      <c r="AG15" s="4">
        <v>3</v>
      </c>
      <c r="AH15" s="4"/>
      <c r="AI15" s="4"/>
      <c r="AJ15" s="4" t="s">
        <v>335</v>
      </c>
      <c r="AK15" s="4"/>
      <c r="AL15" s="4">
        <v>4</v>
      </c>
      <c r="AM15" s="4"/>
      <c r="AN15" s="4"/>
      <c r="AO15" s="4"/>
      <c r="AP15" s="4"/>
      <c r="AQ15" s="4" t="s">
        <v>336</v>
      </c>
      <c r="AR15" s="4" t="s">
        <v>196</v>
      </c>
      <c r="AS15" s="4"/>
      <c r="AT15" s="4"/>
      <c r="AU15" s="4"/>
      <c r="AV15" s="4"/>
      <c r="AW15" s="4"/>
      <c r="AX15" s="4"/>
      <c r="AY15" s="4"/>
      <c r="AZ15" s="4">
        <v>2</v>
      </c>
      <c r="BA15" s="4"/>
      <c r="BB15" s="4" t="s">
        <v>77</v>
      </c>
      <c r="BC15" s="4" t="s">
        <v>337</v>
      </c>
      <c r="BD15" s="4"/>
      <c r="BE15" s="4"/>
      <c r="BF15" s="4">
        <v>3</v>
      </c>
      <c r="BG15" s="4">
        <v>4</v>
      </c>
      <c r="BH15" s="4">
        <v>5</v>
      </c>
      <c r="BI15" s="4">
        <v>5</v>
      </c>
      <c r="BJ15" s="4">
        <v>5</v>
      </c>
      <c r="BK15" s="4">
        <v>2</v>
      </c>
      <c r="BL15" s="4">
        <v>5</v>
      </c>
      <c r="BM15" s="4">
        <v>3</v>
      </c>
      <c r="BN15" s="4">
        <v>4</v>
      </c>
      <c r="BO15" s="4"/>
      <c r="BP15" s="4"/>
      <c r="BQ15" s="4"/>
      <c r="BR15" s="4" t="s">
        <v>79</v>
      </c>
      <c r="BS15" s="4" t="s">
        <v>81</v>
      </c>
      <c r="BT15" s="4" t="s">
        <v>81</v>
      </c>
      <c r="BU15" s="4" t="s">
        <v>81</v>
      </c>
      <c r="BV15" s="4" t="s">
        <v>81</v>
      </c>
      <c r="BW15" s="4" t="s">
        <v>78</v>
      </c>
      <c r="BX15" s="4" t="s">
        <v>81</v>
      </c>
      <c r="BY15" s="4" t="s">
        <v>79</v>
      </c>
      <c r="BZ15" s="4" t="s">
        <v>81</v>
      </c>
      <c r="CA15" s="4"/>
      <c r="CB15" s="4"/>
      <c r="CC15" s="4"/>
      <c r="CD15" s="4"/>
      <c r="CE15" s="4">
        <v>5</v>
      </c>
      <c r="CF15" s="4"/>
      <c r="CG15" s="4"/>
      <c r="CH15" s="4"/>
      <c r="CI15" s="4"/>
      <c r="CJ15" s="4"/>
      <c r="CK15" s="4"/>
      <c r="CL15" s="4" t="s">
        <v>338</v>
      </c>
      <c r="CM15" s="4" t="s">
        <v>85</v>
      </c>
      <c r="CN15" s="4" t="s">
        <v>339</v>
      </c>
      <c r="CO15" s="4" t="s">
        <v>80</v>
      </c>
      <c r="CP15" s="4"/>
      <c r="CQ15" s="4"/>
      <c r="CR15" s="4" t="s">
        <v>340</v>
      </c>
      <c r="CS15" s="4"/>
    </row>
    <row r="16" spans="1:97" ht="15" customHeight="1">
      <c r="A16" s="2" t="s">
        <v>350</v>
      </c>
      <c r="B16" s="3">
        <v>41701.672615740703</v>
      </c>
      <c r="C16" s="4" t="s">
        <v>73</v>
      </c>
      <c r="D16" s="4" t="s">
        <v>333</v>
      </c>
      <c r="E16" s="4" t="s">
        <v>200</v>
      </c>
      <c r="F16" s="4">
        <v>1</v>
      </c>
      <c r="G16" s="4" t="s">
        <v>74</v>
      </c>
      <c r="H16" s="4">
        <v>31</v>
      </c>
      <c r="I16" s="4" t="s">
        <v>75</v>
      </c>
      <c r="J16" s="4" t="s">
        <v>76</v>
      </c>
      <c r="K16" s="4" t="s">
        <v>87</v>
      </c>
      <c r="L16" s="4" t="s">
        <v>91</v>
      </c>
      <c r="M16" s="4" t="s">
        <v>92</v>
      </c>
      <c r="N16" s="4" t="s">
        <v>341</v>
      </c>
      <c r="O16" s="4" t="s">
        <v>342</v>
      </c>
      <c r="P16" s="4"/>
      <c r="Q16" s="4"/>
      <c r="R16" s="4"/>
      <c r="S16" s="4"/>
      <c r="T16" s="4"/>
      <c r="U16" s="4" t="s">
        <v>343</v>
      </c>
      <c r="V16" s="4"/>
      <c r="W16" s="4"/>
      <c r="X16" s="4"/>
      <c r="Y16" s="4"/>
      <c r="Z16" s="4"/>
      <c r="AA16" s="4"/>
      <c r="AB16" s="4"/>
      <c r="AC16" s="4"/>
      <c r="AD16" s="4"/>
      <c r="AE16" s="4">
        <v>3</v>
      </c>
      <c r="AF16" s="4">
        <v>3</v>
      </c>
      <c r="AG16" s="4">
        <v>3</v>
      </c>
      <c r="AH16" s="4"/>
      <c r="AI16" s="4"/>
      <c r="AJ16" s="4"/>
      <c r="AK16" s="4"/>
      <c r="AL16" s="4">
        <v>3</v>
      </c>
      <c r="AM16" s="4"/>
      <c r="AN16" s="4"/>
      <c r="AO16" s="4"/>
      <c r="AP16" s="4"/>
      <c r="AQ16" s="4"/>
      <c r="AR16" s="4" t="s">
        <v>196</v>
      </c>
      <c r="AS16" s="4"/>
      <c r="AT16" s="4"/>
      <c r="AU16" s="4"/>
      <c r="AV16" s="4"/>
      <c r="AW16" s="4"/>
      <c r="AX16" s="4"/>
      <c r="AY16" s="4"/>
      <c r="AZ16" s="4">
        <v>2</v>
      </c>
      <c r="BA16" s="4"/>
      <c r="BB16" s="4" t="s">
        <v>77</v>
      </c>
      <c r="BC16" s="4" t="s">
        <v>344</v>
      </c>
      <c r="BD16" s="4" t="s">
        <v>345</v>
      </c>
      <c r="BE16" s="4"/>
      <c r="BF16" s="4">
        <v>1</v>
      </c>
      <c r="BG16" s="4">
        <v>4</v>
      </c>
      <c r="BH16" s="4">
        <v>4</v>
      </c>
      <c r="BI16" s="4">
        <v>3</v>
      </c>
      <c r="BJ16" s="4">
        <v>4</v>
      </c>
      <c r="BK16" s="4">
        <v>2</v>
      </c>
      <c r="BL16" s="4">
        <v>4</v>
      </c>
      <c r="BM16" s="4">
        <v>3</v>
      </c>
      <c r="BN16" s="4">
        <v>4</v>
      </c>
      <c r="BO16" s="4">
        <v>1</v>
      </c>
      <c r="BP16" s="4"/>
      <c r="BQ16" s="4"/>
      <c r="BR16" s="4" t="s">
        <v>79</v>
      </c>
      <c r="BS16" s="4" t="s">
        <v>81</v>
      </c>
      <c r="BT16" s="4" t="s">
        <v>81</v>
      </c>
      <c r="BU16" s="4" t="s">
        <v>78</v>
      </c>
      <c r="BV16" s="4" t="s">
        <v>81</v>
      </c>
      <c r="BW16" s="4" t="s">
        <v>79</v>
      </c>
      <c r="BX16" s="4" t="s">
        <v>81</v>
      </c>
      <c r="BY16" s="4" t="s">
        <v>79</v>
      </c>
      <c r="BZ16" s="4" t="s">
        <v>81</v>
      </c>
      <c r="CA16" s="4" t="s">
        <v>79</v>
      </c>
      <c r="CB16" s="4"/>
      <c r="CC16" s="4"/>
      <c r="CD16" s="4" t="s">
        <v>346</v>
      </c>
      <c r="CE16" s="4">
        <v>5</v>
      </c>
      <c r="CF16" s="4"/>
      <c r="CG16" s="4"/>
      <c r="CH16" s="4"/>
      <c r="CI16" s="4"/>
      <c r="CJ16" s="4">
        <v>3</v>
      </c>
      <c r="CK16" s="4">
        <v>4</v>
      </c>
      <c r="CL16" s="4" t="s">
        <v>347</v>
      </c>
      <c r="CM16" s="4"/>
      <c r="CN16" s="4" t="s">
        <v>348</v>
      </c>
      <c r="CO16" s="4" t="s">
        <v>80</v>
      </c>
      <c r="CP16" s="4"/>
      <c r="CQ16" s="4"/>
      <c r="CR16" s="4" t="s">
        <v>349</v>
      </c>
      <c r="CS16" s="4"/>
    </row>
  </sheetData>
  <autoFilter ref="A1:CS4718"/>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2:U97"/>
  <sheetViews>
    <sheetView workbookViewId="0">
      <selection activeCell="A82" sqref="A82"/>
    </sheetView>
  </sheetViews>
  <sheetFormatPr defaultRowHeight="12.75"/>
  <cols>
    <col min="1" max="1" width="16.28515625" customWidth="1"/>
    <col min="2" max="2" width="17.28515625" customWidth="1"/>
    <col min="7" max="7" width="11.140625" customWidth="1"/>
  </cols>
  <sheetData>
    <row r="2" spans="1:10">
      <c r="A2" s="5" t="s">
        <v>88</v>
      </c>
    </row>
    <row r="4" spans="1:10">
      <c r="A4" t="s">
        <v>101</v>
      </c>
      <c r="C4">
        <f>COUNTIF('Odpovědi na formulář'!K:T,D4)</f>
        <v>5</v>
      </c>
      <c r="D4" t="s">
        <v>87</v>
      </c>
    </row>
    <row r="5" spans="1:10">
      <c r="A5" t="s">
        <v>102</v>
      </c>
      <c r="C5">
        <f>COUNTIF('Odpovědi na formulář'!K:T,D5)</f>
        <v>0</v>
      </c>
      <c r="D5" t="s">
        <v>93</v>
      </c>
    </row>
    <row r="6" spans="1:10">
      <c r="A6" t="s">
        <v>103</v>
      </c>
      <c r="C6">
        <f>COUNTIF('Odpovědi na formulář'!K:T,D6)</f>
        <v>1</v>
      </c>
      <c r="D6" t="s">
        <v>97</v>
      </c>
    </row>
    <row r="7" spans="1:10">
      <c r="A7" t="s">
        <v>104</v>
      </c>
      <c r="C7">
        <f>COUNTIF('Odpovědi na formulář'!K:T,D7)</f>
        <v>0</v>
      </c>
      <c r="D7" t="s">
        <v>94</v>
      </c>
    </row>
    <row r="8" spans="1:10">
      <c r="A8" t="s">
        <v>105</v>
      </c>
      <c r="C8">
        <f>COUNTIF('Odpovědi na formulář'!K:T,D8)</f>
        <v>7</v>
      </c>
      <c r="D8" t="s">
        <v>95</v>
      </c>
    </row>
    <row r="9" spans="1:10">
      <c r="A9" t="s">
        <v>173</v>
      </c>
      <c r="C9">
        <f>COUNTIF('Odpovědi na formulář'!K:T,D9)</f>
        <v>6</v>
      </c>
      <c r="D9" t="s">
        <v>91</v>
      </c>
    </row>
    <row r="10" spans="1:10">
      <c r="A10" t="s">
        <v>106</v>
      </c>
      <c r="C10">
        <f>COUNTIF('Odpovědi na formulář'!K:T,D10)</f>
        <v>7</v>
      </c>
      <c r="D10" t="s">
        <v>98</v>
      </c>
    </row>
    <row r="11" spans="1:10">
      <c r="A11" t="s">
        <v>100</v>
      </c>
      <c r="C11">
        <f>COUNTA('Odpovědi na formulář'!K:T)-SUM(C4:C10,C12:C13)-10</f>
        <v>25</v>
      </c>
    </row>
    <row r="12" spans="1:10">
      <c r="C12">
        <f>COUNTIF('Odpovědi na formulář'!K:T,D12)</f>
        <v>7</v>
      </c>
      <c r="D12" t="s">
        <v>96</v>
      </c>
    </row>
    <row r="13" spans="1:10">
      <c r="C13">
        <f>COUNTIF('Odpovědi na formulář'!K:T,D13)</f>
        <v>6</v>
      </c>
      <c r="D13" t="s">
        <v>92</v>
      </c>
    </row>
    <row r="16" spans="1:10">
      <c r="A16" s="5" t="s">
        <v>107</v>
      </c>
      <c r="J16" s="5" t="s">
        <v>190</v>
      </c>
    </row>
    <row r="18" spans="1:21">
      <c r="A18" t="s">
        <v>101</v>
      </c>
      <c r="C18">
        <f>COUNTIF('Odpovědi na formulář'!U:AD,D18)</f>
        <v>0</v>
      </c>
      <c r="D18" t="s">
        <v>87</v>
      </c>
    </row>
    <row r="19" spans="1:21" ht="13.5" thickBot="1">
      <c r="A19" t="s">
        <v>165</v>
      </c>
      <c r="C19">
        <f>COUNTIF('Odpovědi na formulář'!U:AD,D19)</f>
        <v>0</v>
      </c>
      <c r="D19" t="s">
        <v>93</v>
      </c>
      <c r="M19" t="s">
        <v>168</v>
      </c>
    </row>
    <row r="20" spans="1:21" ht="13.5" thickBot="1">
      <c r="A20" t="s">
        <v>166</v>
      </c>
      <c r="C20">
        <f>COUNTIF('Odpovědi na formulář'!U:AD,D20)</f>
        <v>0</v>
      </c>
      <c r="D20" t="s">
        <v>97</v>
      </c>
      <c r="I20">
        <v>1</v>
      </c>
      <c r="J20" s="7" t="s">
        <v>189</v>
      </c>
      <c r="K20" s="8"/>
      <c r="L20" s="9"/>
      <c r="M20" s="23">
        <f>N20/$P$20</f>
        <v>0.125</v>
      </c>
      <c r="N20" s="8">
        <f>COUNTIF('Odpovědi na formulář'!AE:AI,1)</f>
        <v>6</v>
      </c>
      <c r="O20" s="9"/>
      <c r="P20" s="7">
        <f>SUM(N20:N24)</f>
        <v>48</v>
      </c>
      <c r="Q20" s="8"/>
      <c r="R20" s="9"/>
      <c r="S20" s="7"/>
      <c r="T20" s="8"/>
      <c r="U20" s="9"/>
    </row>
    <row r="21" spans="1:21" ht="13.5" thickBot="1">
      <c r="A21" t="s">
        <v>104</v>
      </c>
      <c r="C21">
        <f>COUNTIF('Odpovědi na formulář'!U:AD,D21)</f>
        <v>0</v>
      </c>
      <c r="D21" t="s">
        <v>94</v>
      </c>
      <c r="I21">
        <v>2</v>
      </c>
      <c r="J21" s="10" t="s">
        <v>170</v>
      </c>
      <c r="K21" s="11"/>
      <c r="L21" s="12"/>
      <c r="M21" s="23">
        <f>N21/$P$20</f>
        <v>0.4375</v>
      </c>
      <c r="N21" s="8">
        <f>COUNTIF('Odpovědi na formulář'!AE:AI,2)</f>
        <v>21</v>
      </c>
      <c r="O21" s="12"/>
      <c r="P21" s="10"/>
      <c r="Q21" s="11"/>
      <c r="R21" s="12"/>
      <c r="S21" s="10"/>
      <c r="T21" s="11"/>
      <c r="U21" s="12"/>
    </row>
    <row r="22" spans="1:21" ht="13.5" thickBot="1">
      <c r="A22" t="s">
        <v>105</v>
      </c>
      <c r="C22">
        <f>COUNTIF('Odpovědi na formulář'!U:AD,D22)</f>
        <v>0</v>
      </c>
      <c r="D22" t="s">
        <v>95</v>
      </c>
      <c r="I22">
        <v>3</v>
      </c>
      <c r="J22" s="10" t="s">
        <v>171</v>
      </c>
      <c r="K22" s="11"/>
      <c r="L22" s="12"/>
      <c r="M22" s="23">
        <f>N22/$P$20</f>
        <v>0.33333333333333331</v>
      </c>
      <c r="N22" s="8">
        <f>COUNTIF('Odpovědi na formulář'!AE:AI,3)</f>
        <v>16</v>
      </c>
      <c r="O22" s="12"/>
      <c r="P22" s="10"/>
      <c r="Q22" s="11"/>
      <c r="R22" s="12"/>
      <c r="S22" s="10"/>
      <c r="T22" s="11"/>
      <c r="U22" s="12"/>
    </row>
    <row r="23" spans="1:21" ht="13.5" thickBot="1">
      <c r="A23" t="s">
        <v>174</v>
      </c>
      <c r="C23">
        <f>COUNTIF('Odpovědi na formulář'!U:AD,D23)</f>
        <v>1</v>
      </c>
      <c r="D23" t="s">
        <v>91</v>
      </c>
      <c r="I23">
        <v>4</v>
      </c>
      <c r="J23" s="10" t="s">
        <v>172</v>
      </c>
      <c r="K23" s="11"/>
      <c r="L23" s="12"/>
      <c r="M23" s="23">
        <f>N23/$P$20</f>
        <v>4.1666666666666664E-2</v>
      </c>
      <c r="N23" s="8">
        <f>COUNTIF('Odpovědi na formulář'!AE:AI,4)</f>
        <v>2</v>
      </c>
      <c r="O23" s="12"/>
      <c r="P23" s="10"/>
      <c r="Q23" s="11"/>
      <c r="R23" s="12"/>
      <c r="S23" s="10"/>
      <c r="T23" s="11"/>
      <c r="U23" s="12"/>
    </row>
    <row r="24" spans="1:21" ht="13.5" thickBot="1">
      <c r="A24" t="s">
        <v>106</v>
      </c>
      <c r="C24">
        <f>COUNTIF('Odpovědi na formulář'!U:AD,D24)</f>
        <v>0</v>
      </c>
      <c r="D24" t="s">
        <v>98</v>
      </c>
      <c r="I24">
        <v>5</v>
      </c>
      <c r="J24" s="13" t="s">
        <v>169</v>
      </c>
      <c r="K24" s="14"/>
      <c r="L24" s="15"/>
      <c r="M24" s="23">
        <f>N24/$P$20</f>
        <v>6.25E-2</v>
      </c>
      <c r="N24" s="8">
        <f>COUNTIF('Odpovědi na formulář'!AE:AI,5)</f>
        <v>3</v>
      </c>
      <c r="O24" s="15"/>
      <c r="P24" s="13"/>
      <c r="Q24" s="14"/>
      <c r="R24" s="15"/>
      <c r="S24" s="13"/>
      <c r="T24" s="14"/>
      <c r="U24" s="15"/>
    </row>
    <row r="25" spans="1:21">
      <c r="A25" t="s">
        <v>100</v>
      </c>
      <c r="C25">
        <f>COUNTA('Odpovědi na formulář'!U:AD)-SUM(C18:C24,C26:C27)-10</f>
        <v>22</v>
      </c>
    </row>
    <row r="26" spans="1:21">
      <c r="C26">
        <f>COUNTIF('Odpovědi na formulář'!U:AD,D26)</f>
        <v>0</v>
      </c>
      <c r="D26" t="s">
        <v>96</v>
      </c>
    </row>
    <row r="27" spans="1:21">
      <c r="C27">
        <f>COUNTIF('Odpovědi na formulář'!U:AD,D27)</f>
        <v>1</v>
      </c>
      <c r="D27" t="s">
        <v>92</v>
      </c>
    </row>
    <row r="30" spans="1:21">
      <c r="A30" s="5"/>
    </row>
    <row r="31" spans="1:21">
      <c r="A31" s="5" t="s">
        <v>117</v>
      </c>
    </row>
    <row r="32" spans="1:21">
      <c r="G32" s="28" t="s">
        <v>77</v>
      </c>
      <c r="H32" s="28">
        <v>2</v>
      </c>
      <c r="I32" s="28">
        <v>3</v>
      </c>
      <c r="J32" s="28">
        <v>4</v>
      </c>
      <c r="K32" s="28" t="s">
        <v>122</v>
      </c>
    </row>
    <row r="33" spans="1:12">
      <c r="G33" s="28" t="s">
        <v>77</v>
      </c>
      <c r="H33" s="28" t="s">
        <v>181</v>
      </c>
      <c r="I33" s="28" t="s">
        <v>182</v>
      </c>
      <c r="J33" s="28" t="s">
        <v>183</v>
      </c>
      <c r="K33" s="28" t="s">
        <v>122</v>
      </c>
      <c r="L33" s="28"/>
    </row>
    <row r="34" spans="1:12" ht="14.25" customHeight="1">
      <c r="A34" t="s">
        <v>163</v>
      </c>
      <c r="G34">
        <f>COUNTIF('Odpovědi na formulář'!$AW:$AW,Mezivýpočet!G32)</f>
        <v>0</v>
      </c>
      <c r="H34">
        <f>COUNTIF('Odpovědi na formulář'!$AW:$AW,Mezivýpočet!H32)</f>
        <v>0</v>
      </c>
      <c r="I34">
        <f>COUNTIF('Odpovědi na formulář'!$AW:$AW,Mezivýpočet!I32)</f>
        <v>0</v>
      </c>
      <c r="J34">
        <f>COUNTIF('Odpovědi na formulář'!$AW:$AW,Mezivýpočet!J32)</f>
        <v>0</v>
      </c>
      <c r="K34">
        <f>COUNTIF('Odpovědi na formulář'!$AW:$AW,Mezivýpočet!K33)</f>
        <v>4</v>
      </c>
    </row>
    <row r="35" spans="1:12" ht="14.25" customHeight="1">
      <c r="A35" t="s">
        <v>118</v>
      </c>
      <c r="G35">
        <f>COUNTIF('Odpovědi na formulář'!$AX:$AX,Mezivýpočet!G32)</f>
        <v>0</v>
      </c>
      <c r="H35">
        <f>COUNTIF('Odpovědi na formulář'!$AX:$AX,Mezivýpočet!H32)</f>
        <v>0</v>
      </c>
      <c r="I35">
        <f>COUNTIF('Odpovědi na formulář'!$AX:$AX,Mezivýpočet!I32)</f>
        <v>1</v>
      </c>
      <c r="J35">
        <f>COUNTIF('Odpovědi na formulář'!$AX:$AX,Mezivýpočet!J32)</f>
        <v>0</v>
      </c>
      <c r="K35">
        <f>COUNTIF('Odpovědi na formulář'!$AX:$AX,Mezivýpočet!K33)</f>
        <v>2</v>
      </c>
    </row>
    <row r="36" spans="1:12" ht="14.25" customHeight="1">
      <c r="A36" t="s">
        <v>119</v>
      </c>
      <c r="G36">
        <f>COUNTIF('Odpovědi na formulář'!$AY:$AY,Mezivýpočet!G32)</f>
        <v>0</v>
      </c>
      <c r="H36">
        <f>COUNTIF('Odpovědi na formulář'!$AY:$AY,Mezivýpočet!H32)</f>
        <v>3</v>
      </c>
      <c r="I36">
        <f>COUNTIF('Odpovědi na formulář'!$AY:$AY,Mezivýpočet!I32)</f>
        <v>0</v>
      </c>
      <c r="J36">
        <f>COUNTIF('Odpovědi na formulář'!$AY:$AY,Mezivýpočet!J32)</f>
        <v>0</v>
      </c>
      <c r="K36">
        <f>COUNTIF('Odpovědi na formulář'!$AY:$AY,Mezivýpočet!K33)</f>
        <v>0</v>
      </c>
    </row>
    <row r="37" spans="1:12" ht="14.25" customHeight="1">
      <c r="A37" t="s">
        <v>120</v>
      </c>
      <c r="G37">
        <f>COUNTIF('Odpovědi na formulář'!$AZ:$AZ,Mezivýpočet!G32)</f>
        <v>7</v>
      </c>
      <c r="H37">
        <f>COUNTIF('Odpovědi na formulář'!$AZ:$AZ,Mezivýpočet!H32)</f>
        <v>4</v>
      </c>
      <c r="I37">
        <f>COUNTIF('Odpovědi na formulář'!$AZ:$AZ,Mezivýpočet!I32)</f>
        <v>0</v>
      </c>
      <c r="J37">
        <f>COUNTIF('Odpovědi na formulář'!$AZ:$AZ,Mezivýpočet!J32)</f>
        <v>0</v>
      </c>
      <c r="K37">
        <f>COUNTIF('Odpovědi na formulář'!$AZ:$AZ,Mezivýpočet!K33)</f>
        <v>0</v>
      </c>
    </row>
    <row r="38" spans="1:12" ht="14.25" customHeight="1">
      <c r="A38" t="s">
        <v>121</v>
      </c>
      <c r="G38">
        <f>COUNTIF('Odpovědi na formulář'!$BA:$BA,Mezivýpočet!G32)</f>
        <v>2</v>
      </c>
      <c r="H38">
        <f>COUNTIF('Odpovědi na formulář'!$BA:$BA,Mezivýpočet!H32)</f>
        <v>0</v>
      </c>
      <c r="I38">
        <f>COUNTIF('Odpovědi na formulář'!$BA:$BA,Mezivýpočet!I32)</f>
        <v>1</v>
      </c>
      <c r="J38">
        <f>COUNTIF('Odpovědi na formulář'!$BA:$BA,Mezivýpočet!J32)</f>
        <v>3</v>
      </c>
      <c r="K38">
        <f>COUNTIF('Odpovědi na formulář'!$BA:$BA,Mezivýpočet!K33)</f>
        <v>0</v>
      </c>
    </row>
    <row r="39" spans="1:12" ht="14.25" customHeight="1">
      <c r="A39" t="s">
        <v>100</v>
      </c>
      <c r="G39">
        <f>COUNTIF('Odpovědi na formulář'!$BB:$BB,Mezivýpočet!G32)</f>
        <v>7</v>
      </c>
      <c r="H39">
        <f>COUNTIF('Odpovědi na formulář'!$BB:$BB,Mezivýpočet!H32)</f>
        <v>2</v>
      </c>
      <c r="I39">
        <f>COUNTIF('Odpovědi na formulář'!$BB:$BB,Mezivýpočet!I32)</f>
        <v>2</v>
      </c>
      <c r="J39">
        <f>COUNTIF('Odpovědi na formulář'!$BB:$BB,Mezivýpočet!J32)</f>
        <v>0</v>
      </c>
      <c r="K39">
        <f>COUNTIF('Odpovědi na formulář'!$BB:$BB,Mezivýpočet!K32)</f>
        <v>0</v>
      </c>
    </row>
    <row r="40" spans="1:12" ht="14.25" customHeight="1"/>
    <row r="41" spans="1:12">
      <c r="A41" s="5" t="s">
        <v>123</v>
      </c>
    </row>
    <row r="43" spans="1:12">
      <c r="G43">
        <v>1</v>
      </c>
      <c r="H43">
        <v>2</v>
      </c>
      <c r="I43">
        <v>3</v>
      </c>
      <c r="J43">
        <v>4</v>
      </c>
      <c r="K43">
        <v>5</v>
      </c>
    </row>
    <row r="44" spans="1:12">
      <c r="G44" t="s">
        <v>131</v>
      </c>
      <c r="H44" t="s">
        <v>132</v>
      </c>
      <c r="I44" t="s">
        <v>133</v>
      </c>
      <c r="J44" t="s">
        <v>134</v>
      </c>
      <c r="K44" t="s">
        <v>135</v>
      </c>
    </row>
    <row r="45" spans="1:12">
      <c r="A45" t="s">
        <v>124</v>
      </c>
      <c r="G45">
        <f>COUNTIF('Odpovědi na formulář'!$BF:$BF,Mezivýpočet!G43)</f>
        <v>4</v>
      </c>
      <c r="H45">
        <f>COUNTIF('Odpovědi na formulář'!$BF:$BF,Mezivýpočet!H43)</f>
        <v>4</v>
      </c>
      <c r="I45">
        <f>COUNTIF('Odpovědi na formulář'!$BF:$BF,Mezivýpočet!I43)</f>
        <v>3</v>
      </c>
      <c r="J45">
        <f>COUNTIF('Odpovědi na formulář'!$BF:$BF,Mezivýpočet!J43)</f>
        <v>1</v>
      </c>
      <c r="K45">
        <f>COUNTIF('Odpovědi na formulář'!$BF:$BF,Mezivýpočet!K43)</f>
        <v>2</v>
      </c>
    </row>
    <row r="46" spans="1:12">
      <c r="A46" t="s">
        <v>125</v>
      </c>
      <c r="G46">
        <f>COUNTIF('Odpovědi na formulář'!$BG:$BG,Mezivýpočet!G43)</f>
        <v>0</v>
      </c>
      <c r="H46">
        <f>COUNTIF('Odpovědi na formulář'!$BG:$BG,Mezivýpočet!H43)</f>
        <v>0</v>
      </c>
      <c r="I46">
        <f>COUNTIF('Odpovědi na formulář'!$BG:$BG,Mezivýpočet!I43)</f>
        <v>6</v>
      </c>
      <c r="J46">
        <f>COUNTIF('Odpovědi na formulář'!$BG:$BG,Mezivýpočet!J43)</f>
        <v>6</v>
      </c>
      <c r="K46">
        <f>COUNTIF('Odpovědi na formulář'!$BG:$BG,Mezivýpočet!K43)</f>
        <v>2</v>
      </c>
    </row>
    <row r="47" spans="1:12">
      <c r="A47" t="s">
        <v>89</v>
      </c>
      <c r="G47">
        <f>COUNTIF('Odpovědi na formulář'!$BH:$BH,Mezivýpočet!G43)</f>
        <v>2</v>
      </c>
      <c r="H47">
        <f>COUNTIF('Odpovědi na formulář'!$BH:$BH,Mezivýpočet!H43)</f>
        <v>0</v>
      </c>
      <c r="I47">
        <f>COUNTIF('Odpovědi na formulář'!$BH:$BH,Mezivýpočet!I43)</f>
        <v>3</v>
      </c>
      <c r="J47">
        <f>COUNTIF('Odpovědi na formulář'!$BH:$BH,Mezivýpočet!J43)</f>
        <v>5</v>
      </c>
      <c r="K47">
        <f>COUNTIF('Odpovědi na formulář'!$BH:$BH,Mezivýpočet!K43)</f>
        <v>3</v>
      </c>
    </row>
    <row r="48" spans="1:12">
      <c r="A48" t="s">
        <v>126</v>
      </c>
      <c r="G48">
        <f>COUNTIF('Odpovědi na formulář'!$BI:$BI,Mezivýpočet!G43)</f>
        <v>3</v>
      </c>
      <c r="H48">
        <f>COUNTIF('Odpovědi na formulář'!$BI:$BI,Mezivýpočet!H43)</f>
        <v>2</v>
      </c>
      <c r="I48">
        <f>COUNTIF('Odpovědi na formulář'!$BI:$BI,Mezivýpočet!I43)</f>
        <v>5</v>
      </c>
      <c r="J48">
        <f>COUNTIF('Odpovědi na formulář'!$BI:$BI,Mezivýpočet!J43)</f>
        <v>3</v>
      </c>
      <c r="K48">
        <f>COUNTIF('Odpovědi na formulář'!$BI:$BI,Mezivýpočet!K43)</f>
        <v>1</v>
      </c>
    </row>
    <row r="49" spans="1:11">
      <c r="A49" t="s">
        <v>127</v>
      </c>
      <c r="G49">
        <f>COUNTIF('Odpovědi na formulář'!$BJ:$BJ,Mezivýpočet!G43)</f>
        <v>0</v>
      </c>
      <c r="H49">
        <f>COUNTIF('Odpovědi na formulář'!$BJ:$BJ,Mezivýpočet!H43)</f>
        <v>0</v>
      </c>
      <c r="I49">
        <f>COUNTIF('Odpovědi na formulář'!$BJ:$BJ,Mezivýpočet!I43)</f>
        <v>1</v>
      </c>
      <c r="J49">
        <f>COUNTIF('Odpovědi na formulář'!$BJ:$BJ,Mezivýpočet!J43)</f>
        <v>4</v>
      </c>
      <c r="K49">
        <f>COUNTIF('Odpovědi na formulář'!$BJ:$BJ,Mezivýpočet!K43)</f>
        <v>7</v>
      </c>
    </row>
    <row r="50" spans="1:11">
      <c r="A50" t="s">
        <v>99</v>
      </c>
      <c r="G50">
        <f>COUNTIF('Odpovědi na formulář'!$BK:$BK,Mezivýpočet!G43)</f>
        <v>3</v>
      </c>
      <c r="H50">
        <f>COUNTIF('Odpovědi na formulář'!$BK:$BK,Mezivýpočet!H43)</f>
        <v>9</v>
      </c>
      <c r="I50">
        <f>COUNTIF('Odpovědi na formulář'!$BK:$BK,Mezivýpočet!I43)</f>
        <v>0</v>
      </c>
      <c r="J50">
        <f>COUNTIF('Odpovědi na formulář'!$BK:$BK,Mezivýpočet!J43)</f>
        <v>2</v>
      </c>
      <c r="K50">
        <f>COUNTIF('Odpovědi na formulář'!$BK:$BK,Mezivýpočet!K43)</f>
        <v>0</v>
      </c>
    </row>
    <row r="51" spans="1:11">
      <c r="A51" t="s">
        <v>128</v>
      </c>
      <c r="G51">
        <f>COUNTIF('Odpovědi na formulář'!$BL:$BL,Mezivýpočet!G43)</f>
        <v>3</v>
      </c>
      <c r="H51">
        <f>COUNTIF('Odpovědi na formulář'!$BL:$BL,Mezivýpočet!H43)</f>
        <v>0</v>
      </c>
      <c r="I51">
        <f>COUNTIF('Odpovědi na formulář'!$BL:$BL,Mezivýpočet!I43)</f>
        <v>4</v>
      </c>
      <c r="J51">
        <f>COUNTIF('Odpovědi na formulář'!$BL:$BL,Mezivýpočet!J43)</f>
        <v>4</v>
      </c>
      <c r="K51">
        <f>COUNTIF('Odpovědi na formulář'!$BL:$BL,Mezivýpočet!K43)</f>
        <v>2</v>
      </c>
    </row>
    <row r="52" spans="1:11">
      <c r="A52" t="s">
        <v>129</v>
      </c>
      <c r="G52">
        <f>COUNTIF('Odpovědi na formulář'!$BM:$BM,Mezivýpočet!G43)</f>
        <v>5</v>
      </c>
      <c r="H52">
        <f>COUNTIF('Odpovědi na formulář'!$BM:$BM,Mezivýpočet!H43)</f>
        <v>2</v>
      </c>
      <c r="I52">
        <f>COUNTIF('Odpovědi na formulář'!$BM:$BM,Mezivýpočet!I43)</f>
        <v>6</v>
      </c>
      <c r="J52">
        <f>COUNTIF('Odpovědi na formulář'!$BM:$BM,Mezivýpočet!J43)</f>
        <v>0</v>
      </c>
      <c r="K52">
        <f>COUNTIF('Odpovědi na formulář'!$BM:$BM,Mezivýpočet!K43)</f>
        <v>0</v>
      </c>
    </row>
    <row r="53" spans="1:11">
      <c r="A53" t="s">
        <v>130</v>
      </c>
      <c r="G53">
        <f>COUNTIF('Odpovědi na formulář'!$BN:$BN,Mezivýpočet!G43)</f>
        <v>0</v>
      </c>
      <c r="H53">
        <f>COUNTIF('Odpovědi na formulář'!$BN:$BN,Mezivýpočet!H43)</f>
        <v>0</v>
      </c>
      <c r="I53">
        <f>COUNTIF('Odpovědi na formulář'!$BN:$BN,Mezivýpočet!I43)</f>
        <v>3</v>
      </c>
      <c r="J53">
        <f>COUNTIF('Odpovědi na formulář'!$BN:$BN,Mezivýpočet!J43)</f>
        <v>7</v>
      </c>
      <c r="K53">
        <f>COUNTIF('Odpovědi na formulář'!$BN:$BN,Mezivýpočet!K43)</f>
        <v>1</v>
      </c>
    </row>
    <row r="54" spans="1:11">
      <c r="A54" t="s">
        <v>100</v>
      </c>
      <c r="G54">
        <f>COUNTIF('Odpovědi na formulář'!$BO:$BO,Mezivýpočet!G43)</f>
        <v>2</v>
      </c>
      <c r="H54">
        <f>COUNTIF('Odpovědi na formulář'!$BO:$BO,Mezivýpočet!H43)</f>
        <v>0</v>
      </c>
      <c r="I54">
        <f>COUNTIF('Odpovědi na formulář'!$BO:$BO,Mezivýpočet!I43)</f>
        <v>0</v>
      </c>
      <c r="J54">
        <f>COUNTIF('Odpovědi na formulář'!$BO:$BO,Mezivýpočet!J43)</f>
        <v>0</v>
      </c>
      <c r="K54">
        <f>COUNTIF('Odpovědi na formulář'!$BO:$BO,Mezivýpočet!K43)</f>
        <v>0</v>
      </c>
    </row>
    <row r="57" spans="1:11">
      <c r="A57" s="5" t="s">
        <v>136</v>
      </c>
      <c r="B57" s="5" t="s">
        <v>137</v>
      </c>
    </row>
    <row r="58" spans="1:11">
      <c r="G58" t="s">
        <v>79</v>
      </c>
      <c r="H58" t="s">
        <v>78</v>
      </c>
      <c r="I58" t="s">
        <v>81</v>
      </c>
    </row>
    <row r="59" spans="1:11">
      <c r="A59" t="s">
        <v>124</v>
      </c>
      <c r="G59">
        <f>COUNTIF('Odpovědi na formulář'!$BR:$BR,Mezivýpočet!G58)</f>
        <v>7</v>
      </c>
      <c r="H59">
        <f>COUNTIF('Odpovědi na formulář'!$BR:$BR,Mezivýpočet!H58)</f>
        <v>4</v>
      </c>
      <c r="I59">
        <f>COUNTIF('Odpovědi na formulář'!$BR:$BR,Mezivýpočet!I58)</f>
        <v>3</v>
      </c>
    </row>
    <row r="60" spans="1:11">
      <c r="A60" t="s">
        <v>125</v>
      </c>
      <c r="G60">
        <f>COUNTIF('Odpovědi na formulář'!$BS:$BS,Mezivýpočet!G58)</f>
        <v>1</v>
      </c>
      <c r="H60">
        <f>COUNTIF('Odpovědi na formulář'!$BS:$BS,Mezivýpočet!H58)</f>
        <v>3</v>
      </c>
      <c r="I60">
        <f>COUNTIF('Odpovědi na formulář'!$BS:$BS,Mezivýpočet!I58)</f>
        <v>10</v>
      </c>
    </row>
    <row r="61" spans="1:11">
      <c r="A61" t="s">
        <v>89</v>
      </c>
      <c r="G61">
        <f>COUNTIF('Odpovědi na formulář'!$BT:$BT,Mezivýpočet!G58)</f>
        <v>2</v>
      </c>
      <c r="H61">
        <f>COUNTIF('Odpovědi na formulář'!$BT:$BT,Mezivýpočet!H58)</f>
        <v>1</v>
      </c>
      <c r="I61">
        <f>COUNTIF('Odpovědi na formulář'!$BT:$BT,Mezivýpočet!I58)</f>
        <v>10</v>
      </c>
    </row>
    <row r="62" spans="1:11">
      <c r="A62" t="s">
        <v>126</v>
      </c>
      <c r="G62">
        <f>COUNTIF('Odpovědi na formulář'!$BU:$BU,Mezivýpočet!G58)</f>
        <v>8</v>
      </c>
      <c r="H62">
        <f>COUNTIF('Odpovědi na formulář'!$BU:$BU,Mezivýpočet!H58)</f>
        <v>2</v>
      </c>
      <c r="I62">
        <f>COUNTIF('Odpovědi na formulář'!$BU:$BU,Mezivýpočet!I58)</f>
        <v>4</v>
      </c>
    </row>
    <row r="63" spans="1:11">
      <c r="A63" t="s">
        <v>127</v>
      </c>
      <c r="G63">
        <f>COUNTIF('Odpovědi na formulář'!$BV:$BV,Mezivýpočet!G58)</f>
        <v>1</v>
      </c>
      <c r="H63">
        <f>COUNTIF('Odpovědi na formulář'!$BV:$BV,Mezivýpočet!H58)</f>
        <v>0</v>
      </c>
      <c r="I63">
        <f>COUNTIF('Odpovědi na formulář'!$BV:$BV,Mezivýpočet!I58)</f>
        <v>11</v>
      </c>
    </row>
    <row r="64" spans="1:11">
      <c r="A64" t="s">
        <v>99</v>
      </c>
      <c r="G64">
        <f>COUNTIF('Odpovědi na formulář'!$BW:$BW,Mezivýpočet!G58)</f>
        <v>10</v>
      </c>
      <c r="H64">
        <f>COUNTIF('Odpovědi na formulář'!$BW:$BW,Mezivýpočet!H58)</f>
        <v>2</v>
      </c>
      <c r="I64">
        <f>COUNTIF('Odpovědi na formulář'!$BW:$BW,Mezivýpočet!I58)</f>
        <v>2</v>
      </c>
    </row>
    <row r="65" spans="1:12">
      <c r="A65" t="s">
        <v>128</v>
      </c>
      <c r="G65">
        <f>COUNTIF('Odpovědi na formulář'!$BX:$BX,Mezivýpočet!G58)</f>
        <v>7</v>
      </c>
      <c r="H65">
        <f>COUNTIF('Odpovědi na formulář'!$BX:$BX,Mezivýpočet!H58)</f>
        <v>2</v>
      </c>
      <c r="I65">
        <f>COUNTIF('Odpovědi na formulář'!$BX:$BX,Mezivýpočet!I58)</f>
        <v>4</v>
      </c>
    </row>
    <row r="66" spans="1:12">
      <c r="A66" t="s">
        <v>129</v>
      </c>
      <c r="G66">
        <f>COUNTIF('Odpovědi na formulář'!$BY:$BY,Mezivýpočet!G58)</f>
        <v>9</v>
      </c>
      <c r="H66">
        <f>COUNTIF('Odpovědi na formulář'!$BY:$BY,Mezivýpočet!H58)</f>
        <v>2</v>
      </c>
      <c r="I66">
        <f>COUNTIF('Odpovědi na formulář'!$BY:$BY,Mezivýpočet!I58)</f>
        <v>2</v>
      </c>
    </row>
    <row r="67" spans="1:12">
      <c r="A67" t="s">
        <v>130</v>
      </c>
      <c r="G67">
        <f>COUNTIF('Odpovědi na formulář'!$BZ:$BZ,Mezivýpočet!G58)</f>
        <v>0</v>
      </c>
      <c r="H67">
        <f>COUNTIF('Odpovědi na formulář'!$BZ:$BZ,Mezivýpočet!H58)</f>
        <v>2</v>
      </c>
      <c r="I67">
        <f>COUNTIF('Odpovědi na formulář'!$BZ:$BZ,Mezivýpočet!I58)</f>
        <v>9</v>
      </c>
    </row>
    <row r="68" spans="1:12">
      <c r="A68" t="s">
        <v>100</v>
      </c>
      <c r="G68">
        <f>COUNTIF('Odpovědi na formulář'!$CA:$CA,Mezivýpočet!G58)</f>
        <v>1</v>
      </c>
      <c r="H68">
        <f>COUNTIF('Odpovědi na formulář'!$CA:$CA,Mezivýpočet!H58)</f>
        <v>2</v>
      </c>
      <c r="I68">
        <f>COUNTIF('Odpovědi na formulář'!$CA:$CA,Mezivýpočet!I58)</f>
        <v>0</v>
      </c>
    </row>
    <row r="72" spans="1:12">
      <c r="A72" s="5" t="s">
        <v>139</v>
      </c>
    </row>
    <row r="73" spans="1:12">
      <c r="G73">
        <v>1</v>
      </c>
      <c r="H73">
        <v>2</v>
      </c>
      <c r="I73">
        <v>3</v>
      </c>
      <c r="J73">
        <v>4</v>
      </c>
      <c r="K73">
        <v>5</v>
      </c>
    </row>
    <row r="74" spans="1:12">
      <c r="G74" s="28" t="s">
        <v>185</v>
      </c>
      <c r="H74" s="28" t="s">
        <v>186</v>
      </c>
      <c r="I74" s="28" t="s">
        <v>184</v>
      </c>
      <c r="J74" s="28" t="s">
        <v>187</v>
      </c>
      <c r="K74" s="28" t="s">
        <v>188</v>
      </c>
      <c r="L74" s="28"/>
    </row>
    <row r="75" spans="1:12">
      <c r="A75" t="s">
        <v>140</v>
      </c>
      <c r="G75">
        <f>COUNTIF('Odpovědi na formulář'!$CE:$CE,Mezivýpočet!G73)</f>
        <v>0</v>
      </c>
      <c r="H75">
        <f>COUNTIF('Odpovědi na formulář'!$CE:$CE,Mezivýpočet!H73)</f>
        <v>0</v>
      </c>
      <c r="I75">
        <f>COUNTIF('Odpovědi na formulář'!$CE:$CE,Mezivýpočet!I73)</f>
        <v>4</v>
      </c>
      <c r="J75">
        <f>COUNTIF('Odpovědi na formulář'!$CE:$CE,Mezivýpočet!J73)</f>
        <v>6</v>
      </c>
      <c r="K75">
        <f>COUNTIF('Odpovědi na formulář'!$CE:$CE,Mezivýpočet!K73)</f>
        <v>4</v>
      </c>
    </row>
    <row r="76" spans="1:12">
      <c r="A76" t="s">
        <v>141</v>
      </c>
      <c r="G76">
        <f>COUNTIF('Odpovědi na formulář'!$CF:$CF,Mezivýpočet!G73)</f>
        <v>0</v>
      </c>
      <c r="H76">
        <f>COUNTIF('Odpovědi na formulář'!$CF:$CF,Mezivýpočet!H73)</f>
        <v>0</v>
      </c>
      <c r="I76">
        <f>COUNTIF('Odpovědi na formulář'!$CF:$CF,Mezivýpočet!I73)</f>
        <v>1</v>
      </c>
      <c r="J76">
        <f>COUNTIF('Odpovědi na formulář'!$CF:$CF,Mezivýpočet!J73)</f>
        <v>0</v>
      </c>
      <c r="K76">
        <f>COUNTIF('Odpovědi na formulář'!$CF:$CF,Mezivýpočet!K73)</f>
        <v>4</v>
      </c>
    </row>
    <row r="77" spans="1:12">
      <c r="A77" t="s">
        <v>142</v>
      </c>
      <c r="G77">
        <f>COUNTIF('Odpovědi na formulář'!$CG:$CG,Mezivýpočet!G73)</f>
        <v>0</v>
      </c>
      <c r="H77">
        <f>COUNTIF('Odpovědi na formulář'!$CG:$CG,Mezivýpočet!H73)</f>
        <v>2</v>
      </c>
      <c r="I77">
        <f>COUNTIF('Odpovědi na formulář'!$CG:$CG,Mezivýpočet!I73)</f>
        <v>0</v>
      </c>
      <c r="J77">
        <f>COUNTIF('Odpovědi na formulář'!$CG:$CG,Mezivýpočet!J73)</f>
        <v>1</v>
      </c>
      <c r="K77">
        <f>COUNTIF('Odpovědi na formulář'!$CG:$CG,Mezivýpočet!K73)</f>
        <v>0</v>
      </c>
    </row>
    <row r="78" spans="1:12">
      <c r="A78" t="s">
        <v>143</v>
      </c>
      <c r="G78">
        <f>COUNTIF('Odpovědi na formulář'!$CH:$CH,Mezivýpočet!G73)</f>
        <v>2</v>
      </c>
      <c r="H78">
        <f>COUNTIF('Odpovědi na formulář'!$CH:$CH,Mezivýpočet!H73)</f>
        <v>1</v>
      </c>
      <c r="I78">
        <f>COUNTIF('Odpovědi na formulář'!$CH:$CH,Mezivýpočet!I73)</f>
        <v>0</v>
      </c>
      <c r="J78">
        <f>COUNTIF('Odpovědi na formulář'!$CH:$CH,Mezivýpočet!J73)</f>
        <v>0</v>
      </c>
      <c r="K78">
        <f>COUNTIF('Odpovědi na formulář'!$CH:$CH,Mezivýpočet!K73)</f>
        <v>0</v>
      </c>
    </row>
    <row r="79" spans="1:12">
      <c r="A79" t="s">
        <v>144</v>
      </c>
      <c r="G79">
        <f>COUNTIF('Odpovědi na formulář'!$CJ:$CJ,Mezivýpočet!G73)</f>
        <v>0</v>
      </c>
      <c r="H79">
        <f>COUNTIF('Odpovědi na formulář'!$CJ:$CJ,Mezivýpočet!H73)</f>
        <v>1</v>
      </c>
      <c r="I79">
        <f>COUNTIF('Odpovědi na formulář'!$CJ:$CJ,Mezivýpočet!I73)</f>
        <v>4</v>
      </c>
      <c r="J79">
        <f>COUNTIF('Odpovědi na formulář'!$CJ:$CJ,Mezivýpočet!J73)</f>
        <v>4</v>
      </c>
      <c r="K79">
        <f>COUNTIF('Odpovědi na formulář'!$CJ:$CJ,Mezivýpočet!K73)</f>
        <v>2</v>
      </c>
    </row>
    <row r="80" spans="1:12">
      <c r="A80" t="s">
        <v>100</v>
      </c>
      <c r="G80">
        <f>COUNTIF('Odpovědi na formulář'!$CK:$CK,Mezivýpočet!G73)</f>
        <v>0</v>
      </c>
      <c r="H80">
        <f>COUNTIF('Odpovědi na formulář'!$CK:$CK,Mezivýpočet!H73)</f>
        <v>0</v>
      </c>
      <c r="I80">
        <f>COUNTIF('Odpovědi na formulář'!$CK:$CK,Mezivýpočet!I73)</f>
        <v>2</v>
      </c>
      <c r="J80">
        <f>COUNTIF('Odpovědi na formulář'!$CK:$CK,Mezivýpočet!J73)</f>
        <v>2</v>
      </c>
      <c r="K80">
        <f>COUNTIF('Odpovědi na formulář'!$CK:$CK,Mezivýpočet!K73)</f>
        <v>2</v>
      </c>
    </row>
    <row r="84" spans="1:4">
      <c r="A84" t="s">
        <v>145</v>
      </c>
      <c r="B84" t="s">
        <v>146</v>
      </c>
      <c r="C84" t="s">
        <v>147</v>
      </c>
      <c r="D84" t="s">
        <v>148</v>
      </c>
    </row>
    <row r="85" spans="1:4">
      <c r="A85" t="s">
        <v>150</v>
      </c>
      <c r="B85" t="s">
        <v>151</v>
      </c>
    </row>
    <row r="86" spans="1:4">
      <c r="A86" t="s">
        <v>85</v>
      </c>
      <c r="B86">
        <f>COUNTIF('Odpovědi na formulář'!CM:CM,Mezivýpočet!A86)</f>
        <v>4</v>
      </c>
    </row>
    <row r="87" spans="1:4">
      <c r="A87" t="s">
        <v>194</v>
      </c>
      <c r="B87">
        <f>COUNTIF('Odpovědi na formulář'!CM:CM,Mezivýpočet!A87)</f>
        <v>1</v>
      </c>
    </row>
    <row r="88" spans="1:4">
      <c r="A88" t="s">
        <v>149</v>
      </c>
      <c r="B88">
        <f>COUNTIF('Odpovědi na formulář'!CM:CM,Mezivýpočet!A88)</f>
        <v>2</v>
      </c>
    </row>
    <row r="91" spans="1:4">
      <c r="A91" t="s">
        <v>152</v>
      </c>
      <c r="B91" t="s">
        <v>153</v>
      </c>
    </row>
    <row r="93" spans="1:4">
      <c r="A93" t="s">
        <v>100</v>
      </c>
      <c r="B93" t="s">
        <v>100</v>
      </c>
      <c r="C93">
        <f>COUNTA('Odpovědi na formulář'!CO:CO)-1-SUM(C94:C97)</f>
        <v>1</v>
      </c>
    </row>
    <row r="94" spans="1:4">
      <c r="A94" t="s">
        <v>156</v>
      </c>
      <c r="B94" t="s">
        <v>157</v>
      </c>
      <c r="C94">
        <f>COUNTIF('Odpovědi na formulář'!CO:CO,A94)</f>
        <v>0</v>
      </c>
    </row>
    <row r="95" spans="1:4">
      <c r="A95" t="s">
        <v>155</v>
      </c>
      <c r="B95" t="s">
        <v>155</v>
      </c>
      <c r="C95">
        <f>COUNTIF('Odpovědi na formulář'!CO:CO,A95)</f>
        <v>0</v>
      </c>
    </row>
    <row r="96" spans="1:4">
      <c r="A96" t="s">
        <v>154</v>
      </c>
      <c r="B96" t="s">
        <v>158</v>
      </c>
      <c r="C96">
        <f>COUNTIF('Odpovědi na formulář'!CO:CO,A96)</f>
        <v>3</v>
      </c>
    </row>
    <row r="97" spans="1:3">
      <c r="A97" t="s">
        <v>80</v>
      </c>
      <c r="B97" t="s">
        <v>80</v>
      </c>
      <c r="C97">
        <f>COUNTIF('Odpovědi na formulář'!CO:CO,A97)</f>
        <v>11</v>
      </c>
    </row>
  </sheetData>
  <sheetCalcPr fullCalcOnLoad="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Report</vt:lpstr>
      <vt:lpstr>Odpovědi na formulář</vt:lpstr>
      <vt:lpstr>Mezivýpočet</vt:lpstr>
      <vt:lpstr>Report!Oblast_tisku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uzivatel</dc:creator>
  <cp:lastModifiedBy>Pavel</cp:lastModifiedBy>
  <cp:lastPrinted>2014-03-05T08:36:53Z</cp:lastPrinted>
  <dcterms:created xsi:type="dcterms:W3CDTF">2014-02-24T15:30:46Z</dcterms:created>
  <dcterms:modified xsi:type="dcterms:W3CDTF">2014-05-18T18:44:03Z</dcterms:modified>
</cp:coreProperties>
</file>